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2"/>
  </bookViews>
  <sheets>
    <sheet name="OPĆI DIO" sheetId="1" r:id="rId1"/>
    <sheet name="PLAN PRIHODA" sheetId="2" r:id="rId2"/>
    <sheet name="PLAN RASHODA I IZDATAKA ORG.KLA" sheetId="3" r:id="rId3"/>
  </sheets>
  <definedNames>
    <definedName name="_xlnm.Print_Area" localSheetId="0">'OPĆI DIO'!$A$1:$H$27</definedName>
    <definedName name="_xlnm.Print_Area" localSheetId="1">'PLAN PRIHODA'!$A$1:$H$19</definedName>
    <definedName name="_xlnm.Print_Titles" localSheetId="1">'PLAN PRIHODA'!$1:$1</definedName>
    <definedName name="_xlnm.Print_Titles" localSheetId="2">'PLAN RASHODA I IZDATAKA ORG.KLA'!$2:$3</definedName>
  </definedNames>
  <calcPr fullCalcOnLoad="1"/>
</workbook>
</file>

<file path=xl/sharedStrings.xml><?xml version="1.0" encoding="utf-8"?>
<sst xmlns="http://schemas.openxmlformats.org/spreadsheetml/2006/main" count="176" uniqueCount="130">
  <si>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</si>
  <si>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</si>
  <si>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</si>
  <si>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</si>
  <si>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</si>
  <si>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</si>
  <si>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</si>
  <si>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</si>
  <si>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</si>
  <si>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</si>
  <si>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</si>
  <si>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</si>
  <si>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</si>
  <si>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</si>
  <si>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</si>
  <si>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</si>
  <si>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</si>
  <si>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</si>
  <si>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</si>
  <si>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</si>
  <si>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</si>
  <si>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</si>
  <si>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</si>
  <si>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</si>
  <si>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</si>
  <si>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</si>
  <si>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</si>
  <si>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</si>
  <si>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</si>
  <si>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</si>
  <si>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</si>
  <si>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</si>
  <si>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</si>
  <si>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</si>
  <si>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</si>
  <si>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</si>
  <si>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</si>
  <si>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</si>
  <si>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</si>
  <si>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</si>
  <si>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</si>
  <si>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</si>
  <si>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Naknade troškova osobama izvan radnog odnosa</t>
  </si>
  <si>
    <t>Naknade građanima i kućanstvima u novcu</t>
  </si>
  <si>
    <t>Ostali rashodi</t>
  </si>
  <si>
    <t>Tekuće donacije</t>
  </si>
  <si>
    <t>Nematerijalna imovina</t>
  </si>
  <si>
    <t>MEĐIMURSKO VELEUČILIŠTE U ČAKOVCU</t>
  </si>
  <si>
    <t>A 621148</t>
  </si>
  <si>
    <t>REDOVNA DJELATNOST</t>
  </si>
  <si>
    <t>Ulaganja u računalne programe</t>
  </si>
  <si>
    <t>Usluge promidžbe i informiranja</t>
  </si>
  <si>
    <t>Ostala prava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</si>
  <si>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</si>
  <si>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</si>
  <si>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</si>
  <si>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</si>
  <si>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</si>
  <si>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Plaće za redovan rad</t>
  </si>
  <si>
    <t>Doprinosi za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</si>
  <si>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</si>
  <si>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</si>
  <si>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</si>
  <si>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</si>
  <si>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</si>
  <si>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</si>
  <si>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</si>
  <si>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</si>
  <si>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</si>
  <si>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</si>
  <si>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</si>
  <si>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</si>
  <si>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</si>
  <si>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</si>
  <si>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</si>
  <si>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</si>
  <si>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</si>
  <si>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</si>
  <si>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</si>
  <si>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</si>
  <si>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</si>
  <si>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Članarine i norme</t>
  </si>
  <si>
    <t>Pristojbe i naknade</t>
  </si>
  <si>
    <t>Bankarske usluge i usluge platnog prometa</t>
  </si>
  <si>
    <t>Ostali nespomenuti financijski rashodi</t>
  </si>
  <si>
    <t>Tekuće donacije u novcu</t>
  </si>
  <si>
    <t>Sportska i glazbena oprema</t>
  </si>
  <si>
    <t>LIVING CASTLES</t>
  </si>
  <si>
    <t>Subvencije</t>
  </si>
  <si>
    <t>Subvencije trgovačkim društvima</t>
  </si>
  <si>
    <t>A</t>
  </si>
  <si>
    <t>RASHODI ZA NABAVU NEFINANCIJSKE IMOVINE</t>
  </si>
  <si>
    <t>SVEUKUPNO</t>
  </si>
  <si>
    <t>RASHODI POSLOVANJA UKUPNO</t>
  </si>
  <si>
    <t>Osoba za kontakt: Sanja Turk</t>
  </si>
  <si>
    <t>Tel.: 040396988</t>
  </si>
  <si>
    <t>Laboratorijska oprema</t>
  </si>
  <si>
    <t>Opći prihodi i primici  Izvor 11</t>
  </si>
  <si>
    <t>Vlastiti prihodi  Izvor 31</t>
  </si>
  <si>
    <t>Prihodi za posebne namjene Izvor 43</t>
  </si>
  <si>
    <t>2023.</t>
  </si>
  <si>
    <t>Ukupno prihodi i primici za 2023.</t>
  </si>
  <si>
    <t>Pomoći            Izvor 12, 51, 52, 563</t>
  </si>
  <si>
    <t>Donacije   Izvor 61</t>
  </si>
  <si>
    <t>Zakonski predstavnik: doc. dr. sc. Igor Klopotan, v. pred.</t>
  </si>
  <si>
    <t>Medicinska i laboratorijska oprema</t>
  </si>
  <si>
    <t xml:space="preserve">PLAN RASHODA I IZDATAKA PO ORGANIZACIJSKOJ KLASIFIKACIJI                                                                                                                                                         </t>
  </si>
  <si>
    <t>Indeks 23/22</t>
  </si>
  <si>
    <t xml:space="preserve">Pomoći dane u inozemstvo </t>
  </si>
  <si>
    <t>Pomoći inozemnim vladama</t>
  </si>
  <si>
    <t>Tekuće pomoći inozemnim vladama</t>
  </si>
  <si>
    <t>Pomoći temeljem prijenosa EU sredstva</t>
  </si>
  <si>
    <t>Tekuće pomoći temeljem prijenosa EU sredstava</t>
  </si>
  <si>
    <t>EUR</t>
  </si>
  <si>
    <t>FINANCIJSKI PLAN ZA 2022.</t>
  </si>
  <si>
    <t>FINANCIJSKI PLAN ZA 2023.</t>
  </si>
  <si>
    <t>Povećanje</t>
  </si>
  <si>
    <t>FINANCIJSKI PLAN ZA 2023. - IZMJENA</t>
  </si>
  <si>
    <t>REGIONALNI ZNANSTVENI CENTAR - LORI</t>
  </si>
  <si>
    <t>Povećanje / smanjenje</t>
  </si>
  <si>
    <t xml:space="preserve">Novi plan
</t>
  </si>
  <si>
    <t xml:space="preserve">Financijski plan za 2023. </t>
  </si>
  <si>
    <t>Novi plan</t>
  </si>
  <si>
    <t>DONOS/VIŠAK/MANJAK IZ PRETHODNE(IH) GODINE</t>
  </si>
  <si>
    <t>u EUR</t>
  </si>
  <si>
    <t>Troškovi sudskih postupaka</t>
  </si>
  <si>
    <t>Negativne tečajne razlike</t>
  </si>
  <si>
    <t>Zatezne kamate</t>
  </si>
  <si>
    <t>U Čakovcu, 08.12.2023.</t>
  </si>
  <si>
    <t>FINANCIJSKI PLAN MEĐIMURSKOG VELEUČILIŠTA U ČAKOVCU  ZA 2023. GODINU                                                                                                                                                                        II. IZMJENE I DOPUNE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</si>
</sst>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_-* #,##0_-;\-* #,##0_-;_-* &quot;-&quot;??_-;_-@_-"/>
    <numFmt numFmtId="180" formatCode="0.0"/>
    <numFmt numFmtId="181" formatCode="#,##0_ ;\-#,##0\ "/>
    <numFmt numFmtId="182" formatCode="#,##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4" fontId="40" fillId="0" borderId="15" applyNumberFormat="0" applyProtection="0">
      <alignment horizontal="right" vertical="center"/>
    </xf>
    <xf numFmtId="4" fontId="40" fillId="31" borderId="15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7" fillId="34" borderId="38" xfId="0" applyNumberFormat="1" applyFont="1" applyFill="1" applyBorder="1" applyAlignment="1" applyProtection="1">
      <alignment horizontal="center" vertical="center" wrapText="1"/>
      <protection/>
    </xf>
    <xf numFmtId="180" fontId="27" fillId="0" borderId="0" xfId="0" applyNumberFormat="1" applyFont="1" applyFill="1" applyBorder="1" applyAlignment="1" applyProtection="1">
      <alignment/>
      <protection/>
    </xf>
    <xf numFmtId="180" fontId="25" fillId="0" borderId="0" xfId="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180" fontId="23" fillId="34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93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41" fillId="0" borderId="39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42" fillId="34" borderId="0" xfId="0" applyNumberFormat="1" applyFont="1" applyFill="1" applyBorder="1" applyAlignment="1" applyProtection="1">
      <alignment/>
      <protection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/>
      <protection/>
    </xf>
    <xf numFmtId="3" fontId="26" fillId="34" borderId="39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93" applyNumberFormat="1" applyFont="1" applyFill="1" applyBorder="1" applyProtection="1">
      <alignment horizontal="right" vertical="center"/>
      <protection locked="0"/>
    </xf>
    <xf numFmtId="3" fontId="23" fillId="34" borderId="0" xfId="0" applyNumberFormat="1" applyFont="1" applyFill="1" applyBorder="1" applyAlignment="1" applyProtection="1">
      <alignment/>
      <protection/>
    </xf>
    <xf numFmtId="0" fontId="25" fillId="34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5" fillId="0" borderId="0" xfId="93" applyNumberFormat="1" applyFont="1" applyFill="1" applyBorder="1" applyProtection="1">
      <alignment horizontal="right" vertical="center"/>
      <protection locked="0"/>
    </xf>
    <xf numFmtId="3" fontId="66" fillId="0" borderId="0" xfId="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Alignment="1">
      <alignment/>
    </xf>
    <xf numFmtId="180" fontId="66" fillId="0" borderId="0" xfId="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93" applyNumberFormat="1" applyFont="1" applyFill="1" applyBorder="1" applyAlignment="1" applyProtection="1">
      <alignment/>
      <protection locked="0"/>
    </xf>
    <xf numFmtId="0" fontId="65" fillId="0" borderId="0" xfId="0" applyNumberFormat="1" applyFont="1" applyFill="1" applyBorder="1" applyAlignment="1" applyProtection="1">
      <alignment/>
      <protection/>
    </xf>
    <xf numFmtId="3" fontId="26" fillId="0" borderId="39" xfId="0" applyNumberFormat="1" applyFont="1" applyFill="1" applyBorder="1" applyAlignment="1" applyProtection="1">
      <alignment horizontal="center" vertical="center" wrapText="1"/>
      <protection/>
    </xf>
    <xf numFmtId="180" fontId="26" fillId="0" borderId="39" xfId="0" applyNumberFormat="1" applyFont="1" applyFill="1" applyBorder="1" applyAlignment="1" applyProtection="1">
      <alignment horizontal="center" vertical="center" wrapText="1"/>
      <protection/>
    </xf>
    <xf numFmtId="3" fontId="26" fillId="34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94" applyNumberFormat="1" applyFont="1" applyFill="1" applyBorder="1" applyAlignment="1" applyProtection="1" quotePrefix="1">
      <alignment horizontal="center" vertical="center"/>
      <protection locked="0"/>
    </xf>
    <xf numFmtId="3" fontId="67" fillId="0" borderId="0" xfId="0" applyNumberFormat="1" applyFont="1" applyBorder="1" applyAlignment="1" applyProtection="1">
      <alignment/>
      <protection locked="0"/>
    </xf>
    <xf numFmtId="3" fontId="65" fillId="0" borderId="0" xfId="0" applyNumberFormat="1" applyFont="1" applyBorder="1" applyAlignment="1" applyProtection="1">
      <alignment/>
      <protection locked="0"/>
    </xf>
    <xf numFmtId="3" fontId="40" fillId="0" borderId="0" xfId="93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Border="1" applyAlignment="1">
      <alignment/>
    </xf>
    <xf numFmtId="3" fontId="21" fillId="0" borderId="0" xfId="93" applyNumberFormat="1" applyFont="1" applyFill="1" applyBorder="1" applyAlignment="1" applyProtection="1">
      <alignment/>
      <protection locked="0"/>
    </xf>
    <xf numFmtId="3" fontId="68" fillId="0" borderId="0" xfId="6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180" fontId="25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3" fontId="69" fillId="0" borderId="0" xfId="6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3" fontId="65" fillId="0" borderId="20" xfId="0" applyNumberFormat="1" applyFont="1" applyBorder="1" applyAlignment="1">
      <alignment horizontal="right" vertical="center" wrapText="1"/>
    </xf>
    <xf numFmtId="3" fontId="68" fillId="0" borderId="0" xfId="0" applyNumberFormat="1" applyFont="1" applyAlignment="1">
      <alignment/>
    </xf>
    <xf numFmtId="3" fontId="68" fillId="0" borderId="0" xfId="93" applyNumberFormat="1" applyFont="1" applyFill="1" applyBorder="1" applyProtection="1">
      <alignment horizontal="right" vertical="center"/>
      <protection locked="0"/>
    </xf>
    <xf numFmtId="3" fontId="68" fillId="0" borderId="0" xfId="93" applyNumberFormat="1" applyFont="1" applyFill="1" applyBorder="1" applyAlignment="1" applyProtection="1">
      <alignment/>
      <protection locked="0"/>
    </xf>
    <xf numFmtId="3" fontId="68" fillId="0" borderId="0" xfId="6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68" fillId="0" borderId="28" xfId="0" applyNumberFormat="1" applyFont="1" applyBorder="1" applyAlignment="1">
      <alignment/>
    </xf>
    <xf numFmtId="3" fontId="68" fillId="0" borderId="28" xfId="0" applyNumberFormat="1" applyFont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21" fillId="0" borderId="38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5" fillId="0" borderId="3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Border="1" applyAlignment="1">
      <alignment horizontal="center"/>
    </xf>
    <xf numFmtId="0" fontId="34" fillId="0" borderId="39" xfId="0" applyFont="1" applyBorder="1" applyAlignment="1" quotePrefix="1">
      <alignment horizontal="center" wrapText="1"/>
    </xf>
    <xf numFmtId="0" fontId="34" fillId="0" borderId="41" xfId="0" applyFont="1" applyBorder="1" applyAlignment="1" quotePrefix="1">
      <alignment horizontal="center" wrapText="1"/>
    </xf>
    <xf numFmtId="0" fontId="34" fillId="0" borderId="38" xfId="0" applyFont="1" applyBorder="1" applyAlignment="1" quotePrefix="1">
      <alignment horizontal="center" wrapText="1"/>
    </xf>
    <xf numFmtId="0" fontId="34" fillId="0" borderId="42" xfId="0" applyFont="1" applyBorder="1" applyAlignment="1" quotePrefix="1">
      <alignment horizontal="center" wrapText="1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SAPBEXstdData" xfId="93"/>
    <cellStyle name="SAPBEXstdItem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7.25" customHeight="1">
      <c r="A1" s="166" t="s">
        <v>129</v>
      </c>
      <c r="B1" s="166"/>
      <c r="C1" s="166"/>
      <c r="D1" s="166"/>
      <c r="E1" s="166"/>
      <c r="F1" s="166"/>
      <c r="G1" s="166"/>
      <c r="H1" s="166"/>
    </row>
    <row r="2" spans="1:8" s="65" customFormat="1" ht="21.75" customHeight="1">
      <c r="A2" s="167" t="s">
        <v>39</v>
      </c>
      <c r="B2" s="167"/>
      <c r="C2" s="167"/>
      <c r="D2" s="167"/>
      <c r="E2" s="167"/>
      <c r="F2" s="167"/>
      <c r="G2" s="168"/>
      <c r="H2" s="168"/>
    </row>
    <row r="3" spans="1:5" ht="6.75" customHeight="1" hidden="1">
      <c r="A3" s="66"/>
      <c r="B3" s="67"/>
      <c r="C3" s="67"/>
      <c r="D3" s="67"/>
      <c r="E3" s="67"/>
    </row>
    <row r="4" spans="1:9" ht="24.75" customHeight="1">
      <c r="A4" s="175"/>
      <c r="B4" s="175"/>
      <c r="C4" s="175"/>
      <c r="D4" s="175"/>
      <c r="E4" s="175"/>
      <c r="F4" s="68" t="s">
        <v>121</v>
      </c>
      <c r="G4" s="68" t="s">
        <v>119</v>
      </c>
      <c r="H4" s="69" t="s">
        <v>120</v>
      </c>
      <c r="I4" s="70"/>
    </row>
    <row r="5" spans="1:9" ht="23.25" customHeight="1">
      <c r="A5" s="174" t="s">
        <v>40</v>
      </c>
      <c r="B5" s="172"/>
      <c r="C5" s="172"/>
      <c r="D5" s="172"/>
      <c r="E5" s="170"/>
      <c r="F5" s="72">
        <v>1584833</v>
      </c>
      <c r="G5" s="72">
        <v>99900</v>
      </c>
      <c r="H5" s="72">
        <v>1684733</v>
      </c>
      <c r="I5" s="83"/>
    </row>
    <row r="6" spans="1:8" ht="20.25" customHeight="1">
      <c r="A6" s="174" t="s">
        <v>0</v>
      </c>
      <c r="B6" s="172"/>
      <c r="C6" s="172"/>
      <c r="D6" s="172"/>
      <c r="E6" s="170"/>
      <c r="F6" s="72">
        <v>1584833</v>
      </c>
      <c r="G6" s="72">
        <v>99900</v>
      </c>
      <c r="H6" s="72">
        <v>1684733</v>
      </c>
    </row>
    <row r="7" spans="1:8" ht="20.25" customHeight="1">
      <c r="A7" s="169" t="s">
        <v>1</v>
      </c>
      <c r="B7" s="170"/>
      <c r="C7" s="170"/>
      <c r="D7" s="170"/>
      <c r="E7" s="170"/>
      <c r="F7" s="72">
        <v>0</v>
      </c>
      <c r="G7" s="72">
        <v>0</v>
      </c>
      <c r="H7" s="72">
        <v>0</v>
      </c>
    </row>
    <row r="8" spans="1:8" ht="22.5" customHeight="1">
      <c r="A8" s="84" t="s">
        <v>41</v>
      </c>
      <c r="B8" s="71"/>
      <c r="C8" s="71"/>
      <c r="D8" s="71"/>
      <c r="E8" s="71"/>
      <c r="F8" s="72">
        <v>1879144</v>
      </c>
      <c r="G8" s="72">
        <v>126320</v>
      </c>
      <c r="H8" s="72">
        <v>2005464</v>
      </c>
    </row>
    <row r="9" spans="1:8" ht="20.25" customHeight="1">
      <c r="A9" s="171" t="s">
        <v>2</v>
      </c>
      <c r="B9" s="172"/>
      <c r="C9" s="172"/>
      <c r="D9" s="172"/>
      <c r="E9" s="173"/>
      <c r="F9" s="73">
        <v>1825609</v>
      </c>
      <c r="G9" s="73">
        <v>126320</v>
      </c>
      <c r="H9" s="73">
        <v>1951929</v>
      </c>
    </row>
    <row r="10" spans="1:8" ht="20.25" customHeight="1">
      <c r="A10" s="169" t="s">
        <v>3</v>
      </c>
      <c r="B10" s="170"/>
      <c r="C10" s="170"/>
      <c r="D10" s="170"/>
      <c r="E10" s="170"/>
      <c r="F10" s="73">
        <v>53535</v>
      </c>
      <c r="G10" s="73">
        <v>0</v>
      </c>
      <c r="H10" s="73">
        <v>53535</v>
      </c>
    </row>
    <row r="11" spans="1:8" ht="22.5" customHeight="1">
      <c r="A11" s="171" t="s">
        <v>4</v>
      </c>
      <c r="B11" s="172"/>
      <c r="C11" s="172"/>
      <c r="D11" s="172"/>
      <c r="E11" s="172"/>
      <c r="F11" s="73">
        <v>-294311</v>
      </c>
      <c r="G11" s="73">
        <v>-26420</v>
      </c>
      <c r="H11" s="73">
        <v>-320731</v>
      </c>
    </row>
    <row r="12" spans="1:8" ht="20.25" customHeight="1">
      <c r="A12" s="167"/>
      <c r="B12" s="181"/>
      <c r="C12" s="181"/>
      <c r="D12" s="181"/>
      <c r="E12" s="181"/>
      <c r="F12" s="182"/>
      <c r="G12" s="182"/>
      <c r="H12" s="182"/>
    </row>
    <row r="13" spans="1:8" ht="24.75" customHeight="1">
      <c r="A13" s="184"/>
      <c r="B13" s="184"/>
      <c r="C13" s="184"/>
      <c r="D13" s="184"/>
      <c r="E13" s="184"/>
      <c r="F13" s="68" t="s">
        <v>121</v>
      </c>
      <c r="G13" s="68" t="s">
        <v>119</v>
      </c>
      <c r="H13" s="69" t="s">
        <v>122</v>
      </c>
    </row>
    <row r="14" spans="1:8" ht="27" customHeight="1">
      <c r="A14" s="177" t="s">
        <v>123</v>
      </c>
      <c r="B14" s="178"/>
      <c r="C14" s="178"/>
      <c r="D14" s="178"/>
      <c r="E14" s="179"/>
      <c r="F14" s="73">
        <v>294311</v>
      </c>
      <c r="G14" s="73">
        <v>26420</v>
      </c>
      <c r="H14" s="73">
        <v>320731</v>
      </c>
    </row>
    <row r="15" spans="1:8" s="60" customFormat="1" ht="13.5" customHeight="1">
      <c r="A15" s="180"/>
      <c r="B15" s="181"/>
      <c r="C15" s="181"/>
      <c r="D15" s="181"/>
      <c r="E15" s="181"/>
      <c r="F15" s="182"/>
      <c r="G15" s="182"/>
      <c r="H15" s="182"/>
    </row>
    <row r="16" spans="1:8" s="60" customFormat="1" ht="24" customHeight="1">
      <c r="A16" s="185"/>
      <c r="B16" s="186"/>
      <c r="C16" s="186"/>
      <c r="D16" s="186"/>
      <c r="E16" s="187"/>
      <c r="F16" s="68" t="s">
        <v>121</v>
      </c>
      <c r="G16" s="68"/>
      <c r="H16" s="69"/>
    </row>
    <row r="17" spans="1:8" s="60" customFormat="1" ht="17.25" customHeight="1">
      <c r="A17" s="174" t="s">
        <v>5</v>
      </c>
      <c r="B17" s="172"/>
      <c r="C17" s="172"/>
      <c r="D17" s="172"/>
      <c r="E17" s="172"/>
      <c r="F17" s="72">
        <v>0</v>
      </c>
      <c r="G17" s="72"/>
      <c r="H17" s="72"/>
    </row>
    <row r="18" spans="1:8" s="60" customFormat="1" ht="17.25" customHeight="1">
      <c r="A18" s="174" t="s">
        <v>6</v>
      </c>
      <c r="B18" s="172"/>
      <c r="C18" s="172"/>
      <c r="D18" s="172"/>
      <c r="E18" s="172"/>
      <c r="F18" s="72">
        <v>0</v>
      </c>
      <c r="G18" s="72"/>
      <c r="H18" s="72"/>
    </row>
    <row r="19" spans="1:8" s="60" customFormat="1" ht="17.25" customHeight="1">
      <c r="A19" s="171" t="s">
        <v>7</v>
      </c>
      <c r="B19" s="172"/>
      <c r="C19" s="172"/>
      <c r="D19" s="172"/>
      <c r="E19" s="172"/>
      <c r="F19" s="72">
        <v>0</v>
      </c>
      <c r="G19" s="72"/>
      <c r="H19" s="72"/>
    </row>
    <row r="20" spans="1:8" s="60" customFormat="1" ht="17.25" customHeight="1">
      <c r="A20" s="171" t="s">
        <v>8</v>
      </c>
      <c r="B20" s="172"/>
      <c r="C20" s="172"/>
      <c r="D20" s="172"/>
      <c r="E20" s="172"/>
      <c r="F20" s="72">
        <v>0</v>
      </c>
      <c r="G20" s="72"/>
      <c r="H20" s="72"/>
    </row>
    <row r="21" spans="1:8" s="60" customFormat="1" ht="17.25" customHeight="1">
      <c r="A21" s="100"/>
      <c r="B21" s="101"/>
      <c r="C21" s="101"/>
      <c r="D21" s="101"/>
      <c r="E21" s="101"/>
      <c r="F21" s="102"/>
      <c r="G21" s="102"/>
      <c r="H21" s="102"/>
    </row>
    <row r="22" spans="1:8" s="60" customFormat="1" ht="12.75" customHeight="1">
      <c r="A22" s="1" t="s">
        <v>128</v>
      </c>
      <c r="B22" s="1"/>
      <c r="C22" s="1"/>
      <c r="D22" s="74"/>
      <c r="E22" s="1"/>
      <c r="F22" s="102"/>
      <c r="G22" s="102"/>
      <c r="H22" s="102"/>
    </row>
    <row r="23" spans="1:8" s="60" customFormat="1" ht="12.75" customHeight="1">
      <c r="A23" s="1" t="s">
        <v>94</v>
      </c>
      <c r="B23" s="1"/>
      <c r="C23" s="1"/>
      <c r="D23" s="74"/>
      <c r="E23" s="1"/>
      <c r="F23" s="102"/>
      <c r="G23" s="102"/>
      <c r="H23" s="102"/>
    </row>
    <row r="24" spans="1:8" s="60" customFormat="1" ht="12.75" customHeight="1">
      <c r="A24" s="1" t="s">
        <v>95</v>
      </c>
      <c r="B24" s="1"/>
      <c r="C24" s="1"/>
      <c r="D24" s="74"/>
      <c r="E24" s="1"/>
      <c r="F24" s="102"/>
      <c r="G24" s="176"/>
      <c r="H24" s="176"/>
    </row>
    <row r="25" spans="1:8" s="60" customFormat="1" ht="12.75" customHeight="1">
      <c r="A25" s="1" t="s">
        <v>104</v>
      </c>
      <c r="B25" s="1"/>
      <c r="C25" s="1"/>
      <c r="D25" s="74"/>
      <c r="E25" s="1"/>
      <c r="F25" s="102"/>
      <c r="G25" s="105"/>
      <c r="H25" s="105"/>
    </row>
    <row r="26" spans="1:8" s="60" customFormat="1" ht="12.75" customHeight="1">
      <c r="A26" s="1"/>
      <c r="B26" s="1"/>
      <c r="C26" s="1"/>
      <c r="D26" s="74"/>
      <c r="E26" s="1"/>
      <c r="F26" s="102"/>
      <c r="G26" s="183"/>
      <c r="H26" s="183"/>
    </row>
    <row r="27" spans="1:8" s="60" customFormat="1" ht="12.75" customHeight="1">
      <c r="A27" s="1"/>
      <c r="B27" s="1"/>
      <c r="C27" s="1"/>
      <c r="D27" s="74"/>
      <c r="E27" s="1"/>
      <c r="G27" s="176"/>
      <c r="H27" s="176"/>
    </row>
  </sheetData>
  <sheetProtection/>
  <mergeCells count="21">
    <mergeCell ref="G27:H27"/>
    <mergeCell ref="G26:H26"/>
    <mergeCell ref="A13:E13"/>
    <mergeCell ref="A16:E16"/>
    <mergeCell ref="A20:E20"/>
    <mergeCell ref="A12:H12"/>
    <mergeCell ref="A11:E11"/>
    <mergeCell ref="A19:E19"/>
    <mergeCell ref="A17:E17"/>
    <mergeCell ref="G24:H24"/>
    <mergeCell ref="A14:E14"/>
    <mergeCell ref="A18:E18"/>
    <mergeCell ref="A15:H15"/>
    <mergeCell ref="A1:H1"/>
    <mergeCell ref="A2:H2"/>
    <mergeCell ref="A7:E7"/>
    <mergeCell ref="A9:E9"/>
    <mergeCell ref="A10:E10"/>
    <mergeCell ref="A5:E5"/>
    <mergeCell ref="A4:E4"/>
    <mergeCell ref="A6:E6"/>
  </mergeCells>
  <printOptions horizontalCentered="1"/>
  <pageMargins left="0.03937007874015748" right="0.03937007874015748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view="pageLayout" workbookViewId="0" topLeftCell="A1">
      <selection activeCell="C9" sqref="C9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7" t="s">
        <v>9</v>
      </c>
      <c r="B1" s="167"/>
      <c r="C1" s="167"/>
      <c r="D1" s="167"/>
      <c r="E1" s="167"/>
      <c r="F1" s="167"/>
      <c r="G1" s="167"/>
      <c r="H1" s="167"/>
    </row>
    <row r="2" spans="1:8" ht="24" customHeight="1">
      <c r="A2" s="166"/>
      <c r="B2" s="166"/>
      <c r="C2" s="166"/>
      <c r="D2" s="166"/>
      <c r="E2" s="166"/>
      <c r="F2" s="166"/>
      <c r="G2" s="166"/>
      <c r="H2" s="166"/>
    </row>
    <row r="3" spans="1:8" s="2" customFormat="1" ht="13.5" thickBot="1">
      <c r="A3" s="12"/>
      <c r="H3" s="13" t="s">
        <v>124</v>
      </c>
    </row>
    <row r="4" spans="1:8" s="2" customFormat="1" ht="26.25" thickBot="1">
      <c r="A4" s="81" t="s">
        <v>10</v>
      </c>
      <c r="B4" s="193" t="s">
        <v>100</v>
      </c>
      <c r="C4" s="194"/>
      <c r="D4" s="194"/>
      <c r="E4" s="194"/>
      <c r="F4" s="194"/>
      <c r="G4" s="194"/>
      <c r="H4" s="195"/>
    </row>
    <row r="5" spans="1:8" s="2" customFormat="1" ht="77.25" thickBot="1">
      <c r="A5" s="82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18</v>
      </c>
    </row>
    <row r="6" spans="1:8" s="2" customFormat="1" ht="12.75">
      <c r="A6" s="3">
        <v>6381</v>
      </c>
      <c r="B6" s="4"/>
      <c r="C6" s="5"/>
      <c r="D6" s="6"/>
      <c r="E6" s="158">
        <v>221250</v>
      </c>
      <c r="F6" s="91"/>
      <c r="G6" s="7"/>
      <c r="H6" s="8"/>
    </row>
    <row r="7" spans="1:8" s="2" customFormat="1" ht="12.75">
      <c r="A7" s="17">
        <v>6324</v>
      </c>
      <c r="B7" s="86"/>
      <c r="C7" s="19"/>
      <c r="D7" s="87"/>
      <c r="E7" s="90"/>
      <c r="F7" s="90"/>
      <c r="G7" s="88"/>
      <c r="H7" s="89"/>
    </row>
    <row r="8" spans="1:8" s="2" customFormat="1" ht="12.75">
      <c r="A8" s="17">
        <v>6341</v>
      </c>
      <c r="B8" s="86"/>
      <c r="C8" s="164"/>
      <c r="D8" s="87"/>
      <c r="E8" s="90"/>
      <c r="F8" s="90"/>
      <c r="G8" s="88"/>
      <c r="H8" s="89"/>
    </row>
    <row r="9" spans="1:8" s="2" customFormat="1" ht="12.75">
      <c r="A9" s="17">
        <v>6361</v>
      </c>
      <c r="B9" s="86"/>
      <c r="C9" s="19"/>
      <c r="D9" s="87"/>
      <c r="E9" s="90">
        <v>6636</v>
      </c>
      <c r="F9" s="90"/>
      <c r="G9" s="88"/>
      <c r="H9" s="89"/>
    </row>
    <row r="10" spans="1:8" s="2" customFormat="1" ht="12.75">
      <c r="A10" s="17">
        <v>6393</v>
      </c>
      <c r="B10" s="86"/>
      <c r="C10" s="19"/>
      <c r="D10" s="87"/>
      <c r="E10" s="165">
        <v>29000</v>
      </c>
      <c r="F10" s="90"/>
      <c r="G10" s="88"/>
      <c r="H10" s="89"/>
    </row>
    <row r="11" spans="1:8" s="2" customFormat="1" ht="12.75">
      <c r="A11" s="17">
        <v>6393</v>
      </c>
      <c r="B11" s="86"/>
      <c r="C11" s="19"/>
      <c r="D11" s="87"/>
      <c r="E11" s="90">
        <v>11152</v>
      </c>
      <c r="F11" s="90"/>
      <c r="G11" s="88"/>
      <c r="H11" s="89"/>
    </row>
    <row r="12" spans="1:8" s="2" customFormat="1" ht="12.75">
      <c r="A12" s="17">
        <v>6526</v>
      </c>
      <c r="B12" s="1"/>
      <c r="C12" s="19"/>
      <c r="D12" s="55">
        <v>208500</v>
      </c>
      <c r="E12" s="19"/>
      <c r="F12" s="19"/>
      <c r="G12" s="20"/>
      <c r="H12" s="21"/>
    </row>
    <row r="13" spans="1:8" s="2" customFormat="1" ht="12.75">
      <c r="A13" s="17">
        <v>6615</v>
      </c>
      <c r="B13" s="18"/>
      <c r="C13" s="19">
        <v>19860</v>
      </c>
      <c r="D13" s="19"/>
      <c r="E13" s="19"/>
      <c r="F13" s="19"/>
      <c r="G13" s="20"/>
      <c r="H13" s="21"/>
    </row>
    <row r="14" spans="1:8" s="2" customFormat="1" ht="12.75">
      <c r="A14" s="17">
        <v>6391</v>
      </c>
      <c r="B14" s="18"/>
      <c r="C14" s="19"/>
      <c r="D14" s="19"/>
      <c r="E14" s="19">
        <v>10618</v>
      </c>
      <c r="F14" s="19">
        <v>3982</v>
      </c>
      <c r="G14" s="20"/>
      <c r="H14" s="21"/>
    </row>
    <row r="15" spans="1:8" s="2" customFormat="1" ht="12.75">
      <c r="A15" s="17">
        <v>6711</v>
      </c>
      <c r="B15" s="55">
        <v>961663</v>
      </c>
      <c r="C15" s="19"/>
      <c r="D15" s="19"/>
      <c r="E15" s="19"/>
      <c r="F15" s="19"/>
      <c r="G15" s="20"/>
      <c r="H15" s="21"/>
    </row>
    <row r="16" spans="1:8" s="2" customFormat="1" ht="12.75">
      <c r="A16" s="17">
        <v>6711</v>
      </c>
      <c r="B16" s="18">
        <v>141172</v>
      </c>
      <c r="C16" s="19"/>
      <c r="D16" s="19"/>
      <c r="E16" s="19"/>
      <c r="F16" s="19"/>
      <c r="G16" s="20"/>
      <c r="H16" s="21"/>
    </row>
    <row r="17" spans="1:8" s="2" customFormat="1" ht="13.5" thickBot="1">
      <c r="A17" s="17">
        <v>6711</v>
      </c>
      <c r="B17" s="163">
        <v>70900</v>
      </c>
      <c r="C17" s="22"/>
      <c r="D17" s="22"/>
      <c r="E17" s="22"/>
      <c r="F17" s="22"/>
      <c r="G17" s="23"/>
      <c r="H17" s="24"/>
    </row>
    <row r="18" spans="1:8" s="2" customFormat="1" ht="30" customHeight="1" thickBot="1">
      <c r="A18" s="25" t="s">
        <v>19</v>
      </c>
      <c r="B18" s="26">
        <f>B12+SUM(B6:B17)</f>
        <v>1173735</v>
      </c>
      <c r="C18" s="27">
        <f>SUM(C6:C17)</f>
        <v>19860</v>
      </c>
      <c r="D18" s="28">
        <f>D6+SUM(D6:D17)</f>
        <v>208500</v>
      </c>
      <c r="E18" s="27">
        <f>SUM(E6:E17)</f>
        <v>278656</v>
      </c>
      <c r="F18" s="28">
        <f>SUM(F6:F17)</f>
        <v>3982</v>
      </c>
      <c r="G18" s="27">
        <v>0</v>
      </c>
      <c r="H18" s="29">
        <v>0</v>
      </c>
    </row>
    <row r="19" spans="1:8" s="2" customFormat="1" ht="28.5" customHeight="1" thickBot="1">
      <c r="A19" s="25" t="s">
        <v>101</v>
      </c>
      <c r="B19" s="188">
        <f>B18+C18+D18+E18+F18+G18+H18</f>
        <v>1684733</v>
      </c>
      <c r="C19" s="189"/>
      <c r="D19" s="189"/>
      <c r="E19" s="189"/>
      <c r="F19" s="189"/>
      <c r="G19" s="189"/>
      <c r="H19" s="190"/>
    </row>
    <row r="20" spans="4:5" ht="13.5" customHeight="1">
      <c r="D20" s="31"/>
      <c r="E20" s="32"/>
    </row>
    <row r="21" spans="3:5" ht="28.5" customHeight="1">
      <c r="C21" s="33"/>
      <c r="D21" s="31"/>
      <c r="E21" s="41"/>
    </row>
    <row r="22" spans="3:5" ht="13.5" customHeight="1">
      <c r="C22" s="33"/>
      <c r="D22" s="31"/>
      <c r="E22" s="36"/>
    </row>
    <row r="23" spans="4:5" ht="13.5" customHeight="1">
      <c r="D23" s="31"/>
      <c r="E23" s="32"/>
    </row>
    <row r="24" spans="4:5" ht="13.5" customHeight="1">
      <c r="D24" s="31"/>
      <c r="E24" s="40"/>
    </row>
    <row r="25" spans="4:5" ht="13.5" customHeight="1">
      <c r="D25" s="31"/>
      <c r="E25" s="32"/>
    </row>
    <row r="26" spans="4:5" ht="22.5" customHeight="1">
      <c r="D26" s="31"/>
      <c r="E26" s="42"/>
    </row>
    <row r="27" spans="4:5" ht="13.5" customHeight="1">
      <c r="D27" s="37"/>
      <c r="E27" s="38"/>
    </row>
    <row r="28" spans="2:5" ht="13.5" customHeight="1">
      <c r="B28" s="33"/>
      <c r="D28" s="37"/>
      <c r="E28" s="43"/>
    </row>
    <row r="29" spans="3:5" ht="13.5" customHeight="1">
      <c r="C29" s="33"/>
      <c r="D29" s="37"/>
      <c r="E29" s="44"/>
    </row>
    <row r="30" spans="3:5" ht="13.5" customHeight="1">
      <c r="C30" s="33"/>
      <c r="D30" s="39"/>
      <c r="E30" s="36"/>
    </row>
    <row r="31" spans="4:5" ht="13.5" customHeight="1">
      <c r="D31" s="31"/>
      <c r="E31" s="32"/>
    </row>
    <row r="32" spans="2:5" ht="13.5" customHeight="1">
      <c r="B32" s="33"/>
      <c r="D32" s="31"/>
      <c r="E32" s="34"/>
    </row>
    <row r="33" spans="3:5" ht="13.5" customHeight="1">
      <c r="C33" s="33"/>
      <c r="D33" s="31"/>
      <c r="E33" s="43"/>
    </row>
    <row r="34" spans="3:5" ht="13.5" customHeight="1">
      <c r="C34" s="33"/>
      <c r="D34" s="39"/>
      <c r="E34" s="36"/>
    </row>
    <row r="35" spans="4:5" ht="13.5" customHeight="1">
      <c r="D35" s="37"/>
      <c r="E35" s="32"/>
    </row>
    <row r="36" spans="3:5" ht="13.5" customHeight="1">
      <c r="C36" s="33"/>
      <c r="D36" s="37"/>
      <c r="E36" s="43"/>
    </row>
    <row r="37" spans="4:5" ht="22.5" customHeight="1">
      <c r="D37" s="39"/>
      <c r="E37" s="42"/>
    </row>
    <row r="38" spans="4:5" ht="13.5" customHeight="1">
      <c r="D38" s="31"/>
      <c r="E38" s="32"/>
    </row>
    <row r="39" spans="4:5" ht="13.5" customHeight="1">
      <c r="D39" s="39"/>
      <c r="E39" s="36"/>
    </row>
    <row r="40" spans="4:5" ht="13.5" customHeight="1">
      <c r="D40" s="31"/>
      <c r="E40" s="32"/>
    </row>
    <row r="41" spans="4:5" ht="13.5" customHeight="1">
      <c r="D41" s="31"/>
      <c r="E41" s="32"/>
    </row>
    <row r="42" spans="1:5" ht="13.5" customHeight="1">
      <c r="A42" s="33"/>
      <c r="D42" s="45"/>
      <c r="E42" s="43"/>
    </row>
    <row r="43" spans="2:5" ht="13.5" customHeight="1">
      <c r="B43" s="33"/>
      <c r="C43" s="33"/>
      <c r="D43" s="46"/>
      <c r="E43" s="43"/>
    </row>
    <row r="44" spans="2:5" ht="13.5" customHeight="1">
      <c r="B44" s="33"/>
      <c r="C44" s="33"/>
      <c r="D44" s="46"/>
      <c r="E44" s="34"/>
    </row>
    <row r="45" spans="2:5" ht="13.5" customHeight="1">
      <c r="B45" s="33"/>
      <c r="C45" s="33"/>
      <c r="D45" s="39"/>
      <c r="E45" s="40"/>
    </row>
    <row r="46" spans="4:5" ht="12.75">
      <c r="D46" s="31"/>
      <c r="E46" s="32"/>
    </row>
    <row r="47" spans="2:5" ht="12.75">
      <c r="B47" s="33"/>
      <c r="D47" s="31"/>
      <c r="E47" s="43"/>
    </row>
    <row r="48" spans="3:5" ht="12.75">
      <c r="C48" s="33"/>
      <c r="D48" s="31"/>
      <c r="E48" s="34"/>
    </row>
    <row r="49" spans="3:5" ht="12.75">
      <c r="C49" s="33"/>
      <c r="D49" s="39"/>
      <c r="E49" s="36"/>
    </row>
    <row r="50" spans="4:5" ht="12.75">
      <c r="D50" s="31"/>
      <c r="E50" s="32"/>
    </row>
    <row r="51" spans="4:5" ht="12.75">
      <c r="D51" s="31"/>
      <c r="E51" s="32"/>
    </row>
    <row r="52" spans="4:5" ht="12.75">
      <c r="D52" s="47"/>
      <c r="E52" s="48"/>
    </row>
    <row r="53" spans="4:5" ht="12.75">
      <c r="D53" s="31"/>
      <c r="E53" s="32"/>
    </row>
    <row r="54" spans="4:5" ht="12.75">
      <c r="D54" s="31"/>
      <c r="E54" s="32"/>
    </row>
    <row r="55" spans="4:5" ht="12.75">
      <c r="D55" s="31"/>
      <c r="E55" s="32"/>
    </row>
    <row r="56" spans="4:5" ht="12.75">
      <c r="D56" s="39"/>
      <c r="E56" s="36"/>
    </row>
    <row r="57" spans="4:5" ht="12.75">
      <c r="D57" s="31"/>
      <c r="E57" s="32"/>
    </row>
    <row r="58" spans="4:5" ht="12.75">
      <c r="D58" s="39"/>
      <c r="E58" s="36"/>
    </row>
    <row r="59" spans="4:5" ht="12.75">
      <c r="D59" s="31"/>
      <c r="E59" s="32"/>
    </row>
    <row r="60" spans="4:5" ht="12.75">
      <c r="D60" s="31"/>
      <c r="E60" s="32"/>
    </row>
    <row r="61" spans="4:5" ht="12.75">
      <c r="D61" s="31"/>
      <c r="E61" s="32"/>
    </row>
    <row r="62" spans="4:5" ht="12.75">
      <c r="D62" s="31"/>
      <c r="E62" s="32"/>
    </row>
    <row r="63" spans="1:5" ht="28.5" customHeight="1">
      <c r="A63" s="49"/>
      <c r="B63" s="49"/>
      <c r="C63" s="49"/>
      <c r="D63" s="50"/>
      <c r="E63" s="51"/>
    </row>
    <row r="64" spans="3:5" ht="12.75">
      <c r="C64" s="33"/>
      <c r="D64" s="31"/>
      <c r="E64" s="34"/>
    </row>
    <row r="65" spans="4:5" ht="12.75">
      <c r="D65" s="52"/>
      <c r="E65" s="53"/>
    </row>
    <row r="66" spans="4:5" ht="12.75">
      <c r="D66" s="31"/>
      <c r="E66" s="32"/>
    </row>
    <row r="67" spans="4:5" ht="12.75">
      <c r="D67" s="47"/>
      <c r="E67" s="48"/>
    </row>
    <row r="68" spans="4:5" ht="12.75">
      <c r="D68" s="47"/>
      <c r="E68" s="48"/>
    </row>
    <row r="69" spans="4:5" ht="12.75">
      <c r="D69" s="31"/>
      <c r="E69" s="32"/>
    </row>
    <row r="70" spans="4:5" ht="12.75">
      <c r="D70" s="39"/>
      <c r="E70" s="36"/>
    </row>
    <row r="71" spans="4:5" ht="12.75">
      <c r="D71" s="31"/>
      <c r="E71" s="32"/>
    </row>
    <row r="72" spans="4:5" ht="12.75">
      <c r="D72" s="31"/>
      <c r="E72" s="32"/>
    </row>
    <row r="73" spans="4:5" ht="12.75">
      <c r="D73" s="39"/>
      <c r="E73" s="36"/>
    </row>
    <row r="74" spans="4:5" ht="12.75">
      <c r="D74" s="31"/>
      <c r="E74" s="32"/>
    </row>
    <row r="75" spans="4:5" ht="12.75">
      <c r="D75" s="47"/>
      <c r="E75" s="48"/>
    </row>
    <row r="76" spans="4:5" ht="12.75">
      <c r="D76" s="39"/>
      <c r="E76" s="53"/>
    </row>
    <row r="77" spans="4:5" ht="12.75">
      <c r="D77" s="37"/>
      <c r="E77" s="48"/>
    </row>
    <row r="78" spans="4:5" ht="12.75">
      <c r="D78" s="39"/>
      <c r="E78" s="36"/>
    </row>
    <row r="79" spans="4:5" ht="12.75">
      <c r="D79" s="31"/>
      <c r="E79" s="32"/>
    </row>
    <row r="80" spans="3:5" ht="12.75">
      <c r="C80" s="33"/>
      <c r="D80" s="31"/>
      <c r="E80" s="34"/>
    </row>
    <row r="81" spans="4:5" ht="12.75">
      <c r="D81" s="37"/>
      <c r="E81" s="36"/>
    </row>
    <row r="82" spans="4:5" ht="12.75">
      <c r="D82" s="37"/>
      <c r="E82" s="48"/>
    </row>
    <row r="83" spans="3:5" ht="12.75">
      <c r="C83" s="33"/>
      <c r="D83" s="37"/>
      <c r="E83" s="54"/>
    </row>
    <row r="84" spans="3:5" ht="12.75">
      <c r="C84" s="33"/>
      <c r="D84" s="39"/>
      <c r="E84" s="40"/>
    </row>
    <row r="85" spans="4:5" ht="12.75">
      <c r="D85" s="31"/>
      <c r="E85" s="32"/>
    </row>
    <row r="86" spans="4:5" ht="12.75">
      <c r="D86" s="52"/>
      <c r="E86" s="55"/>
    </row>
    <row r="87" spans="4:5" ht="11.25" customHeight="1">
      <c r="D87" s="47"/>
      <c r="E87" s="48"/>
    </row>
    <row r="88" spans="2:5" ht="24" customHeight="1">
      <c r="B88" s="33"/>
      <c r="D88" s="47"/>
      <c r="E88" s="56"/>
    </row>
    <row r="89" spans="3:5" ht="15" customHeight="1">
      <c r="C89" s="33"/>
      <c r="D89" s="47"/>
      <c r="E89" s="56"/>
    </row>
    <row r="90" spans="4:5" ht="11.25" customHeight="1">
      <c r="D90" s="52"/>
      <c r="E90" s="53"/>
    </row>
    <row r="91" spans="4:5" ht="12.75">
      <c r="D91" s="47"/>
      <c r="E91" s="48"/>
    </row>
    <row r="92" spans="2:5" ht="13.5" customHeight="1">
      <c r="B92" s="33"/>
      <c r="D92" s="47"/>
      <c r="E92" s="57"/>
    </row>
    <row r="93" spans="3:5" ht="12.75" customHeight="1">
      <c r="C93" s="33"/>
      <c r="D93" s="47"/>
      <c r="E93" s="34"/>
    </row>
    <row r="94" spans="3:5" ht="12.75" customHeight="1">
      <c r="C94" s="33"/>
      <c r="D94" s="39"/>
      <c r="E94" s="40"/>
    </row>
    <row r="95" spans="4:5" ht="12.75">
      <c r="D95" s="31"/>
      <c r="E95" s="32"/>
    </row>
    <row r="96" spans="3:5" ht="12.75">
      <c r="C96" s="33"/>
      <c r="D96" s="31"/>
      <c r="E96" s="54"/>
    </row>
    <row r="97" spans="4:5" ht="12.75">
      <c r="D97" s="52"/>
      <c r="E97" s="53"/>
    </row>
    <row r="98" spans="4:5" ht="12.75">
      <c r="D98" s="47"/>
      <c r="E98" s="48"/>
    </row>
    <row r="99" spans="4:5" ht="12.75">
      <c r="D99" s="31"/>
      <c r="E99" s="32"/>
    </row>
    <row r="100" spans="1:5" ht="19.5" customHeight="1">
      <c r="A100" s="58"/>
      <c r="B100" s="10"/>
      <c r="C100" s="10"/>
      <c r="D100" s="10"/>
      <c r="E100" s="43"/>
    </row>
    <row r="101" spans="1:5" ht="15" customHeight="1">
      <c r="A101" s="33"/>
      <c r="D101" s="45"/>
      <c r="E101" s="43"/>
    </row>
    <row r="102" spans="1:5" ht="12.75">
      <c r="A102" s="33"/>
      <c r="B102" s="33"/>
      <c r="D102" s="45"/>
      <c r="E102" s="34"/>
    </row>
    <row r="103" spans="3:5" ht="12.75">
      <c r="C103" s="33"/>
      <c r="D103" s="31"/>
      <c r="E103" s="43"/>
    </row>
    <row r="104" spans="4:5" ht="12.75">
      <c r="D104" s="35"/>
      <c r="E104" s="36"/>
    </row>
    <row r="105" spans="2:5" ht="12.75">
      <c r="B105" s="33"/>
      <c r="D105" s="31"/>
      <c r="E105" s="34"/>
    </row>
    <row r="106" spans="3:5" ht="12.75">
      <c r="C106" s="33"/>
      <c r="D106" s="31"/>
      <c r="E106" s="34"/>
    </row>
    <row r="107" spans="4:5" ht="12.75">
      <c r="D107" s="39"/>
      <c r="E107" s="40"/>
    </row>
    <row r="108" spans="3:5" ht="22.5" customHeight="1">
      <c r="C108" s="33"/>
      <c r="D108" s="31"/>
      <c r="E108" s="41"/>
    </row>
    <row r="109" spans="4:5" ht="12.75">
      <c r="D109" s="31"/>
      <c r="E109" s="40"/>
    </row>
    <row r="110" spans="2:5" ht="12.75">
      <c r="B110" s="33"/>
      <c r="D110" s="37"/>
      <c r="E110" s="43"/>
    </row>
    <row r="111" spans="3:5" ht="12.75">
      <c r="C111" s="33"/>
      <c r="D111" s="37"/>
      <c r="E111" s="44"/>
    </row>
    <row r="112" spans="4:5" ht="12.75">
      <c r="D112" s="39"/>
      <c r="E112" s="36"/>
    </row>
    <row r="113" spans="1:5" ht="13.5" customHeight="1">
      <c r="A113" s="33"/>
      <c r="D113" s="45"/>
      <c r="E113" s="43"/>
    </row>
    <row r="114" spans="2:5" ht="13.5" customHeight="1">
      <c r="B114" s="33"/>
      <c r="D114" s="31"/>
      <c r="E114" s="43"/>
    </row>
    <row r="115" spans="3:5" ht="13.5" customHeight="1">
      <c r="C115" s="33"/>
      <c r="D115" s="31"/>
      <c r="E115" s="34"/>
    </row>
    <row r="116" spans="3:5" ht="12.75">
      <c r="C116" s="33"/>
      <c r="D116" s="39"/>
      <c r="E116" s="36"/>
    </row>
    <row r="117" spans="3:5" ht="12.75">
      <c r="C117" s="33"/>
      <c r="D117" s="31"/>
      <c r="E117" s="34"/>
    </row>
    <row r="118" spans="4:5" ht="12.75">
      <c r="D118" s="52"/>
      <c r="E118" s="53"/>
    </row>
    <row r="119" spans="3:5" ht="12.75">
      <c r="C119" s="33"/>
      <c r="D119" s="37"/>
      <c r="E119" s="54"/>
    </row>
    <row r="120" spans="3:5" ht="12.75">
      <c r="C120" s="33"/>
      <c r="D120" s="39"/>
      <c r="E120" s="40"/>
    </row>
    <row r="121" spans="4:5" ht="12.75">
      <c r="D121" s="52"/>
      <c r="E121" s="59"/>
    </row>
    <row r="122" spans="2:5" ht="12.75">
      <c r="B122" s="33"/>
      <c r="D122" s="47"/>
      <c r="E122" s="57"/>
    </row>
    <row r="123" spans="3:5" ht="12.75">
      <c r="C123" s="33"/>
      <c r="D123" s="47"/>
      <c r="E123" s="34"/>
    </row>
    <row r="124" spans="3:5" ht="12.75">
      <c r="C124" s="33"/>
      <c r="D124" s="39"/>
      <c r="E124" s="40"/>
    </row>
    <row r="125" spans="3:5" ht="12.75">
      <c r="C125" s="33"/>
      <c r="D125" s="39"/>
      <c r="E125" s="40"/>
    </row>
    <row r="126" spans="4:5" ht="12.75">
      <c r="D126" s="31"/>
      <c r="E126" s="32"/>
    </row>
    <row r="127" spans="1:5" s="60" customFormat="1" ht="18" customHeight="1">
      <c r="A127" s="191"/>
      <c r="B127" s="192"/>
      <c r="C127" s="192"/>
      <c r="D127" s="192"/>
      <c r="E127" s="192"/>
    </row>
    <row r="128" spans="1:5" ht="28.5" customHeight="1">
      <c r="A128" s="49"/>
      <c r="B128" s="49"/>
      <c r="C128" s="49"/>
      <c r="D128" s="50"/>
      <c r="E128" s="51"/>
    </row>
    <row r="130" spans="1:5" ht="15.75">
      <c r="A130" s="62"/>
      <c r="B130" s="33"/>
      <c r="C130" s="33"/>
      <c r="D130" s="63"/>
      <c r="E130" s="9"/>
    </row>
    <row r="131" spans="1:5" ht="12.75">
      <c r="A131" s="33"/>
      <c r="B131" s="33"/>
      <c r="C131" s="33"/>
      <c r="D131" s="63"/>
      <c r="E131" s="9"/>
    </row>
    <row r="132" spans="1:5" ht="17.25" customHeight="1">
      <c r="A132" s="33"/>
      <c r="B132" s="33"/>
      <c r="C132" s="33"/>
      <c r="D132" s="63"/>
      <c r="E132" s="9"/>
    </row>
    <row r="133" spans="1:5" ht="13.5" customHeight="1">
      <c r="A133" s="33"/>
      <c r="B133" s="33"/>
      <c r="C133" s="33"/>
      <c r="D133" s="63"/>
      <c r="E133" s="9"/>
    </row>
    <row r="134" spans="1:5" ht="12.75">
      <c r="A134" s="33"/>
      <c r="B134" s="33"/>
      <c r="C134" s="33"/>
      <c r="D134" s="63"/>
      <c r="E134" s="9"/>
    </row>
    <row r="135" spans="1:3" ht="12.75">
      <c r="A135" s="33"/>
      <c r="B135" s="33"/>
      <c r="C135" s="33"/>
    </row>
    <row r="136" spans="1:5" ht="12.75">
      <c r="A136" s="33"/>
      <c r="B136" s="33"/>
      <c r="C136" s="33"/>
      <c r="D136" s="63"/>
      <c r="E136" s="9"/>
    </row>
    <row r="137" spans="1:5" ht="12.75">
      <c r="A137" s="33"/>
      <c r="B137" s="33"/>
      <c r="C137" s="33"/>
      <c r="D137" s="63"/>
      <c r="E137" s="64"/>
    </row>
    <row r="138" spans="1:5" ht="12.75">
      <c r="A138" s="33"/>
      <c r="B138" s="33"/>
      <c r="C138" s="33"/>
      <c r="D138" s="63"/>
      <c r="E138" s="9"/>
    </row>
    <row r="139" spans="1:5" ht="22.5" customHeight="1">
      <c r="A139" s="33"/>
      <c r="B139" s="33"/>
      <c r="C139" s="33"/>
      <c r="D139" s="63"/>
      <c r="E139" s="41"/>
    </row>
    <row r="140" spans="4:5" ht="22.5" customHeight="1">
      <c r="D140" s="39"/>
      <c r="E140" s="42"/>
    </row>
  </sheetData>
  <sheetProtection/>
  <mergeCells count="5">
    <mergeCell ref="A1:H1"/>
    <mergeCell ref="B19:H19"/>
    <mergeCell ref="A127:E127"/>
    <mergeCell ref="B4:H4"/>
    <mergeCell ref="A2:H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2" manualBreakCount="2">
    <brk id="61" max="9" man="1"/>
    <brk id="12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8"/>
  <sheetViews>
    <sheetView tabSelected="1" zoomScalePageLayoutView="90" workbookViewId="0" topLeftCell="A1">
      <selection activeCell="R25" sqref="R25"/>
    </sheetView>
  </sheetViews>
  <sheetFormatPr defaultColWidth="11.421875" defaultRowHeight="12.75"/>
  <cols>
    <col min="1" max="1" width="8.421875" style="76" customWidth="1"/>
    <col min="2" max="2" width="33.57421875" style="79" customWidth="1"/>
    <col min="3" max="4" width="11.57421875" style="97" customWidth="1"/>
    <col min="5" max="5" width="6.8515625" style="98" customWidth="1"/>
    <col min="6" max="6" width="10.57421875" style="114" customWidth="1"/>
    <col min="7" max="7" width="9.8515625" style="119" customWidth="1"/>
    <col min="8" max="8" width="10.421875" style="122" customWidth="1"/>
    <col min="9" max="9" width="11.00390625" style="122" customWidth="1"/>
    <col min="10" max="10" width="8.421875" style="123" customWidth="1"/>
    <col min="11" max="11" width="11.7109375" style="99" customWidth="1"/>
    <col min="12" max="12" width="11.57421875" style="97" customWidth="1"/>
    <col min="13" max="15" width="11.421875" style="1" customWidth="1"/>
    <col min="16" max="16" width="11.421875" style="55" customWidth="1"/>
    <col min="17" max="16384" width="11.421875" style="1" customWidth="1"/>
  </cols>
  <sheetData>
    <row r="1" spans="1:12" ht="12.75">
      <c r="A1" s="167" t="s">
        <v>106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33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6" s="9" customFormat="1" ht="45">
      <c r="A3" s="92" t="s">
        <v>20</v>
      </c>
      <c r="B3" s="92" t="s">
        <v>21</v>
      </c>
      <c r="C3" s="137" t="s">
        <v>114</v>
      </c>
      <c r="D3" s="137" t="s">
        <v>115</v>
      </c>
      <c r="E3" s="138" t="s">
        <v>107</v>
      </c>
      <c r="F3" s="110" t="s">
        <v>97</v>
      </c>
      <c r="G3" s="115" t="s">
        <v>98</v>
      </c>
      <c r="H3" s="120" t="s">
        <v>99</v>
      </c>
      <c r="I3" s="120" t="s">
        <v>102</v>
      </c>
      <c r="J3" s="80" t="s">
        <v>103</v>
      </c>
      <c r="K3" s="139" t="s">
        <v>116</v>
      </c>
      <c r="L3" s="137" t="s">
        <v>117</v>
      </c>
      <c r="P3" s="57"/>
    </row>
    <row r="4" spans="1:12" ht="12.75">
      <c r="A4" s="75"/>
      <c r="B4" s="11"/>
      <c r="C4" s="55"/>
      <c r="D4" s="55"/>
      <c r="E4" s="94"/>
      <c r="F4" s="106"/>
      <c r="G4" s="107"/>
      <c r="H4" s="107"/>
      <c r="I4" s="107"/>
      <c r="J4" s="1"/>
      <c r="K4" s="57"/>
      <c r="L4" s="55"/>
    </row>
    <row r="5" spans="1:17" s="9" customFormat="1" ht="25.5">
      <c r="A5" s="75"/>
      <c r="B5" s="77" t="s">
        <v>47</v>
      </c>
      <c r="C5" s="57"/>
      <c r="D5" s="57"/>
      <c r="E5" s="93"/>
      <c r="F5" s="108"/>
      <c r="G5" s="109"/>
      <c r="H5" s="109"/>
      <c r="I5" s="109"/>
      <c r="K5" s="57"/>
      <c r="L5" s="57"/>
      <c r="M5" s="141"/>
      <c r="N5" s="55"/>
      <c r="P5" s="57"/>
      <c r="Q5" s="1"/>
    </row>
    <row r="6" spans="1:17" ht="12.75">
      <c r="A6" s="75"/>
      <c r="B6" s="11"/>
      <c r="C6" s="55"/>
      <c r="D6" s="55"/>
      <c r="E6" s="94"/>
      <c r="F6" s="106"/>
      <c r="G6" s="107"/>
      <c r="H6" s="107"/>
      <c r="I6" s="107"/>
      <c r="J6" s="1"/>
      <c r="K6" s="57"/>
      <c r="L6" s="55"/>
      <c r="Q6" s="9"/>
    </row>
    <row r="7" spans="1:21" s="9" customFormat="1" ht="12.75">
      <c r="A7" s="75"/>
      <c r="B7" s="78" t="s">
        <v>93</v>
      </c>
      <c r="C7" s="103">
        <f>SUM(C9+C78+C103)</f>
        <v>1676831</v>
      </c>
      <c r="D7" s="103">
        <f>SUM(D9+D78+D103)</f>
        <v>1825609</v>
      </c>
      <c r="E7" s="93">
        <f>SUM(D7/C7*100)</f>
        <v>108.87256974614617</v>
      </c>
      <c r="F7" s="111">
        <f aca="true" t="shared" si="0" ref="F7:K7">SUM(F9+F78+F103)</f>
        <v>1102835</v>
      </c>
      <c r="G7" s="109">
        <f t="shared" si="0"/>
        <v>19860</v>
      </c>
      <c r="H7" s="103">
        <f t="shared" si="0"/>
        <v>399323</v>
      </c>
      <c r="I7" s="108">
        <f t="shared" si="0"/>
        <v>303591</v>
      </c>
      <c r="J7" s="57">
        <f t="shared" si="0"/>
        <v>0</v>
      </c>
      <c r="K7" s="154">
        <f t="shared" si="0"/>
        <v>126320</v>
      </c>
      <c r="L7" s="57">
        <f aca="true" t="shared" si="1" ref="L7:L38">SUM(F7:K7)</f>
        <v>1951929</v>
      </c>
      <c r="M7" s="1"/>
      <c r="N7" s="1"/>
      <c r="O7" s="103"/>
      <c r="P7" s="103"/>
      <c r="Q7" s="1"/>
      <c r="T7" s="140"/>
      <c r="U7" s="143"/>
    </row>
    <row r="8" spans="1:20" s="9" customFormat="1" ht="12.75" customHeight="1">
      <c r="A8" s="85" t="s">
        <v>48</v>
      </c>
      <c r="B8" s="78" t="s">
        <v>49</v>
      </c>
      <c r="C8" s="126">
        <f>SUM(C9)</f>
        <v>1473503</v>
      </c>
      <c r="D8" s="126">
        <f>SUM(D9)</f>
        <v>1604359</v>
      </c>
      <c r="E8" s="93">
        <f>SUM(D8/C8*100)</f>
        <v>108.88060628312259</v>
      </c>
      <c r="F8" s="111">
        <f aca="true" t="shared" si="2" ref="F8:K8">SUM(F9)</f>
        <v>1102835</v>
      </c>
      <c r="G8" s="116">
        <f t="shared" si="2"/>
        <v>19860</v>
      </c>
      <c r="H8" s="116">
        <f t="shared" si="2"/>
        <v>399323</v>
      </c>
      <c r="I8" s="108">
        <f t="shared" si="2"/>
        <v>82341</v>
      </c>
      <c r="J8" s="108">
        <f t="shared" si="2"/>
        <v>0</v>
      </c>
      <c r="K8" s="155">
        <f t="shared" si="2"/>
        <v>126320</v>
      </c>
      <c r="L8" s="96">
        <f t="shared" si="1"/>
        <v>1730679</v>
      </c>
      <c r="M8" s="1"/>
      <c r="N8" s="1"/>
      <c r="O8" s="126"/>
      <c r="P8" s="126"/>
      <c r="Q8" s="1"/>
      <c r="R8" s="1"/>
      <c r="S8" s="140"/>
      <c r="T8" s="143"/>
    </row>
    <row r="9" spans="1:21" s="9" customFormat="1" ht="12.75">
      <c r="A9" s="75">
        <v>3</v>
      </c>
      <c r="B9" s="78" t="s">
        <v>22</v>
      </c>
      <c r="C9" s="126">
        <f>SUM(C10+C17+C50+C56+C59)</f>
        <v>1473503</v>
      </c>
      <c r="D9" s="126">
        <f>SUM(D10+D17+D50+D56+D59)</f>
        <v>1604359</v>
      </c>
      <c r="E9" s="93">
        <f>SUM(D9/C9*100)</f>
        <v>108.88060628312259</v>
      </c>
      <c r="F9" s="111">
        <f aca="true" t="shared" si="3" ref="F9:K9">SUM(F10+F17+F50+F56+F59)</f>
        <v>1102835</v>
      </c>
      <c r="G9" s="116">
        <f t="shared" si="3"/>
        <v>19860</v>
      </c>
      <c r="H9" s="116">
        <f t="shared" si="3"/>
        <v>399323</v>
      </c>
      <c r="I9" s="108">
        <f t="shared" si="3"/>
        <v>82341</v>
      </c>
      <c r="J9" s="108">
        <f t="shared" si="3"/>
        <v>0</v>
      </c>
      <c r="K9" s="155">
        <f t="shared" si="3"/>
        <v>126320</v>
      </c>
      <c r="L9" s="126">
        <f t="shared" si="1"/>
        <v>1730679</v>
      </c>
      <c r="M9" s="1"/>
      <c r="N9" s="1"/>
      <c r="O9" s="126"/>
      <c r="P9" s="126"/>
      <c r="Q9" s="1"/>
      <c r="R9" s="1"/>
      <c r="S9" s="1"/>
      <c r="T9" s="140"/>
      <c r="U9" s="143"/>
    </row>
    <row r="10" spans="1:21" s="9" customFormat="1" ht="12.75">
      <c r="A10" s="75">
        <v>31</v>
      </c>
      <c r="B10" s="78" t="s">
        <v>23</v>
      </c>
      <c r="C10" s="126">
        <f>SUM(C11+C13+C15)</f>
        <v>1045034</v>
      </c>
      <c r="D10" s="126">
        <f>SUM(D12+D13+D15)</f>
        <v>1185736</v>
      </c>
      <c r="E10" s="93">
        <f>SUM(D10/C10*100)</f>
        <v>113.46386816122728</v>
      </c>
      <c r="F10" s="111">
        <f>SUM(F11+F13+F15)</f>
        <v>1007972</v>
      </c>
      <c r="G10" s="109">
        <f>SUM(G11+G15)</f>
        <v>8802</v>
      </c>
      <c r="H10" s="116">
        <f>SUM(H11+H13+H15)</f>
        <v>168962</v>
      </c>
      <c r="I10" s="108">
        <f>SUM(I11+I13+I15)</f>
        <v>0</v>
      </c>
      <c r="J10" s="57">
        <f>SUM(J11+J13+J15)</f>
        <v>0</v>
      </c>
      <c r="K10" s="155">
        <f>SUM(K11+K13+K15)</f>
        <v>87220</v>
      </c>
      <c r="L10" s="126">
        <f t="shared" si="1"/>
        <v>1272956</v>
      </c>
      <c r="M10" s="1"/>
      <c r="N10" s="1"/>
      <c r="O10" s="111"/>
      <c r="P10" s="126"/>
      <c r="Q10" s="1"/>
      <c r="R10" s="1"/>
      <c r="S10" s="1"/>
      <c r="T10" s="140"/>
      <c r="U10" s="143"/>
    </row>
    <row r="11" spans="1:21" ht="12.75">
      <c r="A11" s="74">
        <v>311</v>
      </c>
      <c r="B11" s="11" t="s">
        <v>24</v>
      </c>
      <c r="C11" s="112">
        <f>SUM(C12)</f>
        <v>871665</v>
      </c>
      <c r="D11" s="124">
        <f>SUM(D12)</f>
        <v>982523</v>
      </c>
      <c r="E11" s="152">
        <f>SUM(D11/C11*100)</f>
        <v>112.71795930776159</v>
      </c>
      <c r="F11" s="112">
        <f aca="true" t="shared" si="4" ref="F11:K11">SUM(F12)</f>
        <v>839602</v>
      </c>
      <c r="G11" s="107">
        <f t="shared" si="4"/>
        <v>7555</v>
      </c>
      <c r="H11" s="117">
        <f t="shared" si="4"/>
        <v>135366</v>
      </c>
      <c r="I11" s="117">
        <f t="shared" si="4"/>
        <v>0</v>
      </c>
      <c r="J11" s="95">
        <f t="shared" si="4"/>
        <v>0</v>
      </c>
      <c r="K11" s="146">
        <f t="shared" si="4"/>
        <v>58420</v>
      </c>
      <c r="L11" s="131">
        <f t="shared" si="1"/>
        <v>1040943</v>
      </c>
      <c r="O11" s="124"/>
      <c r="P11" s="112"/>
      <c r="T11" s="140"/>
      <c r="U11" s="143"/>
    </row>
    <row r="12" spans="1:21" ht="12.75">
      <c r="A12" s="74">
        <v>3111</v>
      </c>
      <c r="B12" s="11" t="s">
        <v>58</v>
      </c>
      <c r="C12" s="147">
        <v>871665</v>
      </c>
      <c r="D12" s="124">
        <f>SUM(F12:J12)</f>
        <v>982523</v>
      </c>
      <c r="E12" s="128"/>
      <c r="F12" s="150">
        <v>839602</v>
      </c>
      <c r="G12" s="150">
        <v>7555</v>
      </c>
      <c r="H12" s="142">
        <v>135366</v>
      </c>
      <c r="I12" s="104">
        <v>0</v>
      </c>
      <c r="J12" s="55">
        <v>0</v>
      </c>
      <c r="K12" s="153">
        <v>58420</v>
      </c>
      <c r="L12" s="131">
        <f t="shared" si="1"/>
        <v>1040943</v>
      </c>
      <c r="O12" s="131"/>
      <c r="T12" s="140"/>
      <c r="U12" s="143"/>
    </row>
    <row r="13" spans="1:16" ht="12.75">
      <c r="A13" s="74">
        <v>312</v>
      </c>
      <c r="B13" s="11" t="s">
        <v>25</v>
      </c>
      <c r="C13" s="112">
        <f>SUM(C14)</f>
        <v>29424</v>
      </c>
      <c r="D13" s="124">
        <f>SUM(D14)</f>
        <v>40754</v>
      </c>
      <c r="E13" s="152">
        <f>SUM(D13/C13*100)</f>
        <v>138.50598151169115</v>
      </c>
      <c r="F13" s="112">
        <f>SUM(F14)</f>
        <v>29493</v>
      </c>
      <c r="G13" s="107">
        <f>SUM(G14)</f>
        <v>0</v>
      </c>
      <c r="H13" s="117">
        <f>SUM(H14)</f>
        <v>11261</v>
      </c>
      <c r="I13" s="117">
        <f>SUM(I14)</f>
        <v>0</v>
      </c>
      <c r="J13" s="55">
        <v>0</v>
      </c>
      <c r="K13" s="146">
        <f>SUM(K14)</f>
        <v>17220</v>
      </c>
      <c r="L13" s="131">
        <f t="shared" si="1"/>
        <v>57974</v>
      </c>
      <c r="O13" s="112"/>
      <c r="P13" s="112"/>
    </row>
    <row r="14" spans="1:19" s="9" customFormat="1" ht="12.75">
      <c r="A14" s="74">
        <v>3121</v>
      </c>
      <c r="B14" s="11" t="s">
        <v>25</v>
      </c>
      <c r="C14" s="148">
        <v>29424</v>
      </c>
      <c r="D14" s="124">
        <f>SUM(F14:J14)</f>
        <v>40754</v>
      </c>
      <c r="E14" s="128"/>
      <c r="F14" s="150">
        <v>29493</v>
      </c>
      <c r="G14" s="55">
        <v>0</v>
      </c>
      <c r="H14" s="142">
        <v>11261</v>
      </c>
      <c r="I14" s="104">
        <v>0</v>
      </c>
      <c r="J14" s="55">
        <v>0</v>
      </c>
      <c r="K14" s="153">
        <v>17220</v>
      </c>
      <c r="L14" s="131">
        <f t="shared" si="1"/>
        <v>57974</v>
      </c>
      <c r="M14" s="1"/>
      <c r="N14" s="1"/>
      <c r="O14" s="131"/>
      <c r="P14" s="55"/>
      <c r="Q14" s="1"/>
      <c r="R14" s="1"/>
      <c r="S14" s="1"/>
    </row>
    <row r="15" spans="1:16" ht="12.75">
      <c r="A15" s="74">
        <v>313</v>
      </c>
      <c r="B15" s="11" t="s">
        <v>26</v>
      </c>
      <c r="C15" s="112">
        <f>SUM(C16)</f>
        <v>143945</v>
      </c>
      <c r="D15" s="124">
        <f>SUM(D16)</f>
        <v>162459</v>
      </c>
      <c r="E15" s="152">
        <f>SUM(D15/C15*100)</f>
        <v>112.86185695925528</v>
      </c>
      <c r="F15" s="112">
        <f aca="true" t="shared" si="5" ref="F15:K15">SUM(F16)</f>
        <v>138877</v>
      </c>
      <c r="G15" s="117">
        <f t="shared" si="5"/>
        <v>1247</v>
      </c>
      <c r="H15" s="117">
        <f t="shared" si="5"/>
        <v>22335</v>
      </c>
      <c r="I15" s="117">
        <f t="shared" si="5"/>
        <v>0</v>
      </c>
      <c r="J15" s="55">
        <f t="shared" si="5"/>
        <v>0</v>
      </c>
      <c r="K15" s="153">
        <f t="shared" si="5"/>
        <v>11580</v>
      </c>
      <c r="L15" s="131">
        <f t="shared" si="1"/>
        <v>174039</v>
      </c>
      <c r="O15" s="112"/>
      <c r="P15" s="112"/>
    </row>
    <row r="16" spans="1:15" ht="12.75">
      <c r="A16" s="74">
        <v>3132</v>
      </c>
      <c r="B16" s="11" t="s">
        <v>59</v>
      </c>
      <c r="C16" s="124">
        <v>143945</v>
      </c>
      <c r="D16" s="124">
        <f>SUM(F16:J16)</f>
        <v>162459</v>
      </c>
      <c r="E16" s="128"/>
      <c r="F16" s="150">
        <v>138877</v>
      </c>
      <c r="G16" s="113">
        <v>1247</v>
      </c>
      <c r="H16" s="142">
        <v>22335</v>
      </c>
      <c r="I16" s="121">
        <v>0</v>
      </c>
      <c r="J16" s="55">
        <v>0</v>
      </c>
      <c r="K16" s="153">
        <v>11580</v>
      </c>
      <c r="L16" s="131">
        <f t="shared" si="1"/>
        <v>174039</v>
      </c>
      <c r="O16" s="131"/>
    </row>
    <row r="17" spans="1:16" ht="12.75">
      <c r="A17" s="75">
        <v>32</v>
      </c>
      <c r="B17" s="78" t="s">
        <v>27</v>
      </c>
      <c r="C17" s="127">
        <f>SUM(C18+C23+C30+C40+C42)</f>
        <v>410050</v>
      </c>
      <c r="D17" s="127">
        <f>SUM(D18+D23+D30+D40+D42)</f>
        <v>404064</v>
      </c>
      <c r="E17" s="93">
        <f>SUM(D17/C17*100)</f>
        <v>98.54017802706987</v>
      </c>
      <c r="F17" s="111">
        <f aca="true" t="shared" si="6" ref="F17:K17">SUM(F18+F23+F30+F40+F42)</f>
        <v>83795</v>
      </c>
      <c r="G17" s="116">
        <f t="shared" si="6"/>
        <v>9987</v>
      </c>
      <c r="H17" s="116">
        <f t="shared" si="6"/>
        <v>227941</v>
      </c>
      <c r="I17" s="116">
        <f t="shared" si="6"/>
        <v>82341</v>
      </c>
      <c r="J17" s="96">
        <f t="shared" si="6"/>
        <v>0</v>
      </c>
      <c r="K17" s="155">
        <f t="shared" si="6"/>
        <v>39100</v>
      </c>
      <c r="L17" s="126">
        <f t="shared" si="1"/>
        <v>443164</v>
      </c>
      <c r="M17" s="143"/>
      <c r="O17" s="127"/>
      <c r="P17" s="127"/>
    </row>
    <row r="18" spans="1:16" ht="12.75">
      <c r="A18" s="74">
        <v>321</v>
      </c>
      <c r="B18" s="11" t="s">
        <v>28</v>
      </c>
      <c r="C18" s="106">
        <f>SUM(C19:C22)</f>
        <v>59895</v>
      </c>
      <c r="D18" s="124">
        <f>SUM(D19:D22)</f>
        <v>56168</v>
      </c>
      <c r="E18" s="152">
        <f>SUM(D18/C18*100)</f>
        <v>93.77744386008848</v>
      </c>
      <c r="F18" s="106">
        <f aca="true" t="shared" si="7" ref="F18:K18">SUM(F19:F22)</f>
        <v>13436</v>
      </c>
      <c r="G18" s="107">
        <f t="shared" si="7"/>
        <v>0</v>
      </c>
      <c r="H18" s="117">
        <f t="shared" si="7"/>
        <v>21807</v>
      </c>
      <c r="I18" s="117">
        <f t="shared" si="7"/>
        <v>20925</v>
      </c>
      <c r="J18" s="55">
        <f t="shared" si="7"/>
        <v>0</v>
      </c>
      <c r="K18" s="153">
        <f t="shared" si="7"/>
        <v>4000</v>
      </c>
      <c r="L18" s="131">
        <f t="shared" si="1"/>
        <v>60168</v>
      </c>
      <c r="M18" s="143"/>
      <c r="O18" s="106"/>
      <c r="P18" s="106"/>
    </row>
    <row r="19" spans="1:19" s="9" customFormat="1" ht="12.75">
      <c r="A19" s="74">
        <v>3211</v>
      </c>
      <c r="B19" s="11" t="s">
        <v>60</v>
      </c>
      <c r="C19" s="124">
        <v>25032</v>
      </c>
      <c r="D19" s="124">
        <f>SUM(F19:J19)</f>
        <v>23420</v>
      </c>
      <c r="E19" s="94"/>
      <c r="F19" s="113">
        <v>0</v>
      </c>
      <c r="G19" s="107">
        <v>0</v>
      </c>
      <c r="H19" s="142">
        <v>3071</v>
      </c>
      <c r="I19" s="104">
        <v>20349</v>
      </c>
      <c r="J19" s="55">
        <v>0</v>
      </c>
      <c r="K19" s="153">
        <v>4000</v>
      </c>
      <c r="L19" s="131">
        <f t="shared" si="1"/>
        <v>27420</v>
      </c>
      <c r="M19" s="143"/>
      <c r="N19" s="1"/>
      <c r="O19" s="131"/>
      <c r="P19" s="55"/>
      <c r="Q19" s="1"/>
      <c r="R19" s="1"/>
      <c r="S19" s="1"/>
    </row>
    <row r="20" spans="1:15" ht="25.5">
      <c r="A20" s="74">
        <v>3212</v>
      </c>
      <c r="B20" s="11" t="s">
        <v>61</v>
      </c>
      <c r="C20" s="124">
        <v>19244</v>
      </c>
      <c r="D20" s="124">
        <f>SUM(F20:J20)</f>
        <v>19687</v>
      </c>
      <c r="E20" s="128"/>
      <c r="F20" s="113">
        <v>13083</v>
      </c>
      <c r="G20" s="107">
        <v>0</v>
      </c>
      <c r="H20" s="142">
        <v>6604</v>
      </c>
      <c r="I20" s="117">
        <v>0</v>
      </c>
      <c r="J20" s="55">
        <v>0</v>
      </c>
      <c r="K20" s="153">
        <v>0</v>
      </c>
      <c r="L20" s="131">
        <f t="shared" si="1"/>
        <v>19687</v>
      </c>
      <c r="M20" s="143"/>
      <c r="O20" s="131"/>
    </row>
    <row r="21" spans="1:15" ht="12.75">
      <c r="A21" s="74">
        <v>3213</v>
      </c>
      <c r="B21" s="11" t="s">
        <v>62</v>
      </c>
      <c r="C21" s="124">
        <v>13195</v>
      </c>
      <c r="D21" s="124">
        <f>SUM(F21:J21)</f>
        <v>10768</v>
      </c>
      <c r="E21" s="128"/>
      <c r="F21" s="113">
        <v>353</v>
      </c>
      <c r="G21" s="107">
        <v>0</v>
      </c>
      <c r="H21" s="142">
        <v>10415</v>
      </c>
      <c r="I21" s="117">
        <v>0</v>
      </c>
      <c r="J21" s="55">
        <v>0</v>
      </c>
      <c r="K21" s="153">
        <v>0</v>
      </c>
      <c r="L21" s="131">
        <f t="shared" si="1"/>
        <v>10768</v>
      </c>
      <c r="M21" s="143"/>
      <c r="O21" s="131"/>
    </row>
    <row r="22" spans="1:15" ht="12.75" customHeight="1">
      <c r="A22" s="74">
        <v>3214</v>
      </c>
      <c r="B22" s="11" t="s">
        <v>63</v>
      </c>
      <c r="C22" s="129">
        <v>2424</v>
      </c>
      <c r="D22" s="124">
        <f>SUM(F22:J22)</f>
        <v>2293</v>
      </c>
      <c r="E22" s="128"/>
      <c r="F22" s="113">
        <v>0</v>
      </c>
      <c r="G22" s="107">
        <v>0</v>
      </c>
      <c r="H22" s="142">
        <v>1717</v>
      </c>
      <c r="I22" s="104">
        <v>576</v>
      </c>
      <c r="J22" s="55">
        <v>0</v>
      </c>
      <c r="K22" s="153">
        <v>0</v>
      </c>
      <c r="L22" s="131">
        <f t="shared" si="1"/>
        <v>2293</v>
      </c>
      <c r="M22" s="143"/>
      <c r="O22" s="131"/>
    </row>
    <row r="23" spans="1:16" ht="12.75" customHeight="1">
      <c r="A23" s="74">
        <v>322</v>
      </c>
      <c r="B23" s="11" t="s">
        <v>29</v>
      </c>
      <c r="C23" s="106">
        <f>SUM(C24:C29)</f>
        <v>63612</v>
      </c>
      <c r="D23" s="129">
        <f>SUM(D24:D29)</f>
        <v>67128</v>
      </c>
      <c r="E23" s="152">
        <f>SUM(D23/C23*100)</f>
        <v>105.52725900773439</v>
      </c>
      <c r="F23" s="106">
        <f aca="true" t="shared" si="8" ref="F23:K23">SUM(F24:F29)</f>
        <v>18260</v>
      </c>
      <c r="G23" s="117">
        <f t="shared" si="8"/>
        <v>2050</v>
      </c>
      <c r="H23" s="117">
        <f t="shared" si="8"/>
        <v>41429</v>
      </c>
      <c r="I23" s="117">
        <v>5389</v>
      </c>
      <c r="J23" s="55">
        <f t="shared" si="8"/>
        <v>0</v>
      </c>
      <c r="K23" s="117">
        <f t="shared" si="8"/>
        <v>0</v>
      </c>
      <c r="L23" s="131">
        <f t="shared" si="1"/>
        <v>67128</v>
      </c>
      <c r="M23" s="143"/>
      <c r="O23" s="117"/>
      <c r="P23" s="106"/>
    </row>
    <row r="24" spans="1:15" ht="12.75" customHeight="1">
      <c r="A24" s="74">
        <v>3221</v>
      </c>
      <c r="B24" s="11" t="s">
        <v>64</v>
      </c>
      <c r="C24" s="124">
        <v>10743</v>
      </c>
      <c r="D24" s="124">
        <f aca="true" t="shared" si="9" ref="D24:D29">SUM(F24:J24)</f>
        <v>10255</v>
      </c>
      <c r="E24" s="128"/>
      <c r="F24" s="113">
        <v>479</v>
      </c>
      <c r="G24" s="113">
        <v>316</v>
      </c>
      <c r="H24" s="142">
        <v>9118</v>
      </c>
      <c r="I24" s="104">
        <v>342</v>
      </c>
      <c r="J24" s="55">
        <v>0</v>
      </c>
      <c r="K24" s="153">
        <v>0</v>
      </c>
      <c r="L24" s="131">
        <f t="shared" si="1"/>
        <v>10255</v>
      </c>
      <c r="M24" s="143"/>
      <c r="O24" s="131"/>
    </row>
    <row r="25" spans="1:19" s="9" customFormat="1" ht="12.75">
      <c r="A25" s="74">
        <v>3222</v>
      </c>
      <c r="B25" s="11" t="s">
        <v>65</v>
      </c>
      <c r="C25" s="124">
        <v>6231</v>
      </c>
      <c r="D25" s="124">
        <f t="shared" si="9"/>
        <v>2517</v>
      </c>
      <c r="E25" s="128"/>
      <c r="F25" s="113">
        <v>228</v>
      </c>
      <c r="G25" s="113">
        <v>751</v>
      </c>
      <c r="H25" s="142">
        <v>1538</v>
      </c>
      <c r="I25" s="117">
        <v>0</v>
      </c>
      <c r="J25" s="55">
        <v>0</v>
      </c>
      <c r="K25" s="153">
        <v>0</v>
      </c>
      <c r="L25" s="131">
        <f t="shared" si="1"/>
        <v>2517</v>
      </c>
      <c r="M25" s="143"/>
      <c r="N25" s="1"/>
      <c r="O25" s="131"/>
      <c r="P25" s="55"/>
      <c r="Q25" s="1"/>
      <c r="R25" s="1"/>
      <c r="S25" s="1"/>
    </row>
    <row r="26" spans="1:19" s="9" customFormat="1" ht="12.75">
      <c r="A26" s="74">
        <v>3223</v>
      </c>
      <c r="B26" s="11" t="s">
        <v>66</v>
      </c>
      <c r="C26" s="124">
        <v>37054</v>
      </c>
      <c r="D26" s="124">
        <f t="shared" si="9"/>
        <v>44634</v>
      </c>
      <c r="E26" s="128"/>
      <c r="F26" s="113">
        <v>14903</v>
      </c>
      <c r="G26" s="113">
        <v>560</v>
      </c>
      <c r="H26" s="142">
        <v>25826</v>
      </c>
      <c r="I26" s="104">
        <v>3345</v>
      </c>
      <c r="J26" s="55">
        <v>0</v>
      </c>
      <c r="K26" s="153">
        <v>0</v>
      </c>
      <c r="L26" s="131">
        <f t="shared" si="1"/>
        <v>44634</v>
      </c>
      <c r="M26" s="143"/>
      <c r="N26" s="1"/>
      <c r="O26" s="131"/>
      <c r="P26" s="55"/>
      <c r="Q26" s="1"/>
      <c r="R26" s="1"/>
      <c r="S26" s="1"/>
    </row>
    <row r="27" spans="1:15" ht="25.5">
      <c r="A27" s="74">
        <v>3224</v>
      </c>
      <c r="B27" s="11" t="s">
        <v>67</v>
      </c>
      <c r="C27" s="124">
        <v>7466</v>
      </c>
      <c r="D27" s="124">
        <f t="shared" si="9"/>
        <v>7638</v>
      </c>
      <c r="E27" s="128"/>
      <c r="F27" s="113">
        <v>2307</v>
      </c>
      <c r="G27" s="113">
        <v>423</v>
      </c>
      <c r="H27" s="142">
        <v>3206</v>
      </c>
      <c r="I27" s="145">
        <v>1702</v>
      </c>
      <c r="J27" s="55">
        <v>0</v>
      </c>
      <c r="K27" s="153">
        <v>0</v>
      </c>
      <c r="L27" s="131">
        <f t="shared" si="1"/>
        <v>7638</v>
      </c>
      <c r="M27" s="143"/>
      <c r="O27" s="131"/>
    </row>
    <row r="28" spans="1:15" ht="12.75">
      <c r="A28" s="74">
        <v>3225</v>
      </c>
      <c r="B28" s="11" t="s">
        <v>68</v>
      </c>
      <c r="C28" s="124">
        <v>1488</v>
      </c>
      <c r="D28" s="124">
        <f t="shared" si="9"/>
        <v>1418</v>
      </c>
      <c r="E28" s="128"/>
      <c r="F28" s="113">
        <v>0</v>
      </c>
      <c r="G28" s="117">
        <v>0</v>
      </c>
      <c r="H28" s="142">
        <v>1418</v>
      </c>
      <c r="I28" s="117">
        <v>0</v>
      </c>
      <c r="J28" s="55">
        <v>0</v>
      </c>
      <c r="K28" s="153">
        <v>0</v>
      </c>
      <c r="L28" s="131">
        <f t="shared" si="1"/>
        <v>1418</v>
      </c>
      <c r="M28" s="143"/>
      <c r="O28" s="131"/>
    </row>
    <row r="29" spans="1:15" ht="25.5">
      <c r="A29" s="74">
        <v>3227</v>
      </c>
      <c r="B29" s="11" t="s">
        <v>69</v>
      </c>
      <c r="C29" s="124">
        <v>630</v>
      </c>
      <c r="D29" s="124">
        <f t="shared" si="9"/>
        <v>666</v>
      </c>
      <c r="E29" s="128"/>
      <c r="F29" s="113">
        <v>343</v>
      </c>
      <c r="G29" s="117">
        <v>0</v>
      </c>
      <c r="H29" s="142">
        <v>323</v>
      </c>
      <c r="I29" s="117">
        <v>0</v>
      </c>
      <c r="J29" s="55">
        <v>0</v>
      </c>
      <c r="K29" s="153">
        <v>0</v>
      </c>
      <c r="L29" s="131">
        <f t="shared" si="1"/>
        <v>666</v>
      </c>
      <c r="M29" s="143"/>
      <c r="O29" s="131"/>
    </row>
    <row r="30" spans="1:16" ht="12.75">
      <c r="A30" s="74">
        <v>323</v>
      </c>
      <c r="B30" s="11" t="s">
        <v>30</v>
      </c>
      <c r="C30" s="112">
        <f>SUM(C31:C39)</f>
        <v>211466</v>
      </c>
      <c r="D30" s="129">
        <f>SUM(D31:D39)</f>
        <v>208195</v>
      </c>
      <c r="E30" s="152">
        <f>SUM(D30/C30*100)</f>
        <v>98.45317923448687</v>
      </c>
      <c r="F30" s="112">
        <f>SUM(F31:F39)</f>
        <v>47673</v>
      </c>
      <c r="G30" s="117">
        <f>SUM(G31:G39)</f>
        <v>4619</v>
      </c>
      <c r="H30" s="117">
        <f>SUM(H31:H39)</f>
        <v>148502</v>
      </c>
      <c r="I30" s="117">
        <f>SUM(I31:I38)</f>
        <v>7401</v>
      </c>
      <c r="J30" s="95">
        <f>SUM(J31:J39)</f>
        <v>0</v>
      </c>
      <c r="K30" s="146">
        <f>SUM(K31:K39)</f>
        <v>5000</v>
      </c>
      <c r="L30" s="131">
        <f t="shared" si="1"/>
        <v>213195</v>
      </c>
      <c r="M30" s="143"/>
      <c r="O30" s="112"/>
      <c r="P30" s="112"/>
    </row>
    <row r="31" spans="1:19" s="9" customFormat="1" ht="12.75">
      <c r="A31" s="74">
        <v>3231</v>
      </c>
      <c r="B31" s="11" t="s">
        <v>70</v>
      </c>
      <c r="C31" s="124">
        <v>10298</v>
      </c>
      <c r="D31" s="124">
        <f aca="true" t="shared" si="10" ref="D31:D39">SUM(F31:J31)</f>
        <v>10535</v>
      </c>
      <c r="E31" s="128"/>
      <c r="F31" s="113">
        <v>1062</v>
      </c>
      <c r="G31" s="107">
        <v>0</v>
      </c>
      <c r="H31" s="142">
        <v>9473</v>
      </c>
      <c r="I31" s="117">
        <v>0</v>
      </c>
      <c r="J31" s="95">
        <v>0</v>
      </c>
      <c r="K31" s="146">
        <v>0</v>
      </c>
      <c r="L31" s="131">
        <f t="shared" si="1"/>
        <v>10535</v>
      </c>
      <c r="M31" s="1"/>
      <c r="N31" s="1"/>
      <c r="O31" s="131"/>
      <c r="P31" s="55"/>
      <c r="Q31" s="1"/>
      <c r="R31" s="1"/>
      <c r="S31" s="1"/>
    </row>
    <row r="32" spans="1:18" s="9" customFormat="1" ht="25.5">
      <c r="A32" s="74">
        <v>3232</v>
      </c>
      <c r="B32" s="11" t="s">
        <v>71</v>
      </c>
      <c r="C32" s="124">
        <v>13021</v>
      </c>
      <c r="D32" s="124">
        <f t="shared" si="10"/>
        <v>13509</v>
      </c>
      <c r="E32" s="128"/>
      <c r="F32" s="113">
        <v>2354</v>
      </c>
      <c r="G32" s="113">
        <v>736</v>
      </c>
      <c r="H32" s="142">
        <v>8314</v>
      </c>
      <c r="I32" s="145">
        <v>2105</v>
      </c>
      <c r="J32" s="55">
        <v>0</v>
      </c>
      <c r="K32" s="153">
        <v>0</v>
      </c>
      <c r="L32" s="131">
        <f t="shared" si="1"/>
        <v>13509</v>
      </c>
      <c r="M32" s="1"/>
      <c r="N32" s="1"/>
      <c r="O32" s="131"/>
      <c r="P32" s="55"/>
      <c r="Q32" s="1"/>
      <c r="R32" s="1"/>
    </row>
    <row r="33" spans="1:19" s="9" customFormat="1" ht="12.75">
      <c r="A33" s="74">
        <v>3233</v>
      </c>
      <c r="B33" s="11" t="s">
        <v>51</v>
      </c>
      <c r="C33" s="124">
        <v>15269</v>
      </c>
      <c r="D33" s="124">
        <f t="shared" si="10"/>
        <v>16434</v>
      </c>
      <c r="E33" s="128"/>
      <c r="F33" s="113">
        <v>0</v>
      </c>
      <c r="G33" s="113">
        <v>184</v>
      </c>
      <c r="H33" s="142">
        <v>14510</v>
      </c>
      <c r="I33" s="104">
        <v>1740</v>
      </c>
      <c r="J33" s="55">
        <v>0</v>
      </c>
      <c r="K33" s="153">
        <v>5000</v>
      </c>
      <c r="L33" s="131">
        <f t="shared" si="1"/>
        <v>21434</v>
      </c>
      <c r="M33" s="1"/>
      <c r="N33" s="1"/>
      <c r="O33" s="131"/>
      <c r="P33" s="55"/>
      <c r="Q33" s="1"/>
      <c r="R33" s="1"/>
      <c r="S33" s="1"/>
    </row>
    <row r="34" spans="1:15" ht="12.75">
      <c r="A34" s="74">
        <v>3234</v>
      </c>
      <c r="B34" s="11" t="s">
        <v>72</v>
      </c>
      <c r="C34" s="124">
        <v>11437</v>
      </c>
      <c r="D34" s="124">
        <f t="shared" si="10"/>
        <v>9522</v>
      </c>
      <c r="E34" s="128"/>
      <c r="F34" s="113">
        <v>0</v>
      </c>
      <c r="G34" s="113">
        <v>309</v>
      </c>
      <c r="H34" s="142">
        <v>7727</v>
      </c>
      <c r="I34" s="104">
        <v>1486</v>
      </c>
      <c r="J34" s="55">
        <v>0</v>
      </c>
      <c r="K34" s="153">
        <v>0</v>
      </c>
      <c r="L34" s="131">
        <f t="shared" si="1"/>
        <v>9522</v>
      </c>
      <c r="O34" s="131"/>
    </row>
    <row r="35" spans="1:19" s="9" customFormat="1" ht="12.75">
      <c r="A35" s="74">
        <v>3235</v>
      </c>
      <c r="B35" s="11" t="s">
        <v>73</v>
      </c>
      <c r="C35" s="124">
        <v>8314</v>
      </c>
      <c r="D35" s="124">
        <f t="shared" si="10"/>
        <v>8461</v>
      </c>
      <c r="E35" s="128"/>
      <c r="F35" s="113">
        <v>2579</v>
      </c>
      <c r="G35" s="113">
        <v>106</v>
      </c>
      <c r="H35" s="142">
        <v>5776</v>
      </c>
      <c r="I35" s="117">
        <v>0</v>
      </c>
      <c r="J35" s="55">
        <v>0</v>
      </c>
      <c r="K35" s="153">
        <v>0</v>
      </c>
      <c r="L35" s="131">
        <f t="shared" si="1"/>
        <v>8461</v>
      </c>
      <c r="M35" s="1"/>
      <c r="N35" s="1"/>
      <c r="O35" s="131"/>
      <c r="P35" s="55"/>
      <c r="Q35" s="1"/>
      <c r="R35" s="1"/>
      <c r="S35" s="1"/>
    </row>
    <row r="36" spans="1:19" s="9" customFormat="1" ht="12.75">
      <c r="A36" s="74">
        <v>3236</v>
      </c>
      <c r="B36" s="11" t="s">
        <v>74</v>
      </c>
      <c r="C36" s="124">
        <v>2256</v>
      </c>
      <c r="D36" s="124">
        <f t="shared" si="10"/>
        <v>3576</v>
      </c>
      <c r="E36" s="128"/>
      <c r="F36" s="113">
        <v>1303</v>
      </c>
      <c r="G36" s="113">
        <v>2273</v>
      </c>
      <c r="H36" s="121">
        <v>0</v>
      </c>
      <c r="I36" s="144">
        <v>0</v>
      </c>
      <c r="J36" s="55">
        <v>0</v>
      </c>
      <c r="K36" s="153">
        <v>0</v>
      </c>
      <c r="L36" s="131">
        <f t="shared" si="1"/>
        <v>3576</v>
      </c>
      <c r="M36" s="1"/>
      <c r="N36" s="1"/>
      <c r="O36" s="131"/>
      <c r="P36" s="55"/>
      <c r="Q36" s="1"/>
      <c r="R36" s="1"/>
      <c r="S36" s="1"/>
    </row>
    <row r="37" spans="1:15" ht="12.75">
      <c r="A37" s="74">
        <v>3237</v>
      </c>
      <c r="B37" s="11" t="s">
        <v>75</v>
      </c>
      <c r="C37" s="124">
        <v>130105</v>
      </c>
      <c r="D37" s="124">
        <f t="shared" si="10"/>
        <v>123981</v>
      </c>
      <c r="E37" s="128"/>
      <c r="F37" s="113">
        <v>34246</v>
      </c>
      <c r="G37" s="113">
        <v>1011</v>
      </c>
      <c r="H37" s="142">
        <v>86654</v>
      </c>
      <c r="I37" s="104">
        <v>2070</v>
      </c>
      <c r="J37" s="55">
        <v>0</v>
      </c>
      <c r="K37" s="153">
        <v>0</v>
      </c>
      <c r="L37" s="131">
        <f t="shared" si="1"/>
        <v>123981</v>
      </c>
      <c r="O37" s="131"/>
    </row>
    <row r="38" spans="1:19" s="9" customFormat="1" ht="12.75">
      <c r="A38" s="74">
        <v>3238</v>
      </c>
      <c r="B38" s="11" t="s">
        <v>76</v>
      </c>
      <c r="C38" s="124">
        <v>2158</v>
      </c>
      <c r="D38" s="124">
        <f t="shared" si="10"/>
        <v>2295</v>
      </c>
      <c r="E38" s="128"/>
      <c r="F38" s="113">
        <v>834</v>
      </c>
      <c r="G38" s="107">
        <v>0</v>
      </c>
      <c r="H38" s="142">
        <v>1461</v>
      </c>
      <c r="I38" s="117">
        <v>0</v>
      </c>
      <c r="J38" s="55">
        <v>0</v>
      </c>
      <c r="K38" s="153">
        <v>0</v>
      </c>
      <c r="L38" s="131">
        <f t="shared" si="1"/>
        <v>2295</v>
      </c>
      <c r="M38" s="1"/>
      <c r="N38" s="1"/>
      <c r="O38" s="131"/>
      <c r="P38" s="55"/>
      <c r="Q38" s="1"/>
      <c r="R38" s="1"/>
      <c r="S38" s="1"/>
    </row>
    <row r="39" spans="1:15" ht="12.75">
      <c r="A39" s="74">
        <v>3239</v>
      </c>
      <c r="B39" s="11" t="s">
        <v>77</v>
      </c>
      <c r="C39" s="124">
        <v>18608</v>
      </c>
      <c r="D39" s="124">
        <f t="shared" si="10"/>
        <v>19882</v>
      </c>
      <c r="E39" s="128"/>
      <c r="F39" s="113">
        <v>5295</v>
      </c>
      <c r="G39" s="117">
        <v>0</v>
      </c>
      <c r="H39" s="142">
        <v>14587</v>
      </c>
      <c r="I39" s="117">
        <v>0</v>
      </c>
      <c r="J39" s="95">
        <v>0</v>
      </c>
      <c r="K39" s="146">
        <v>0</v>
      </c>
      <c r="L39" s="131">
        <f aca="true" t="shared" si="11" ref="L39:L73">SUM(F39:K39)</f>
        <v>19882</v>
      </c>
      <c r="O39" s="131"/>
    </row>
    <row r="40" spans="1:16" ht="25.5">
      <c r="A40" s="74">
        <v>324</v>
      </c>
      <c r="B40" s="11" t="s">
        <v>42</v>
      </c>
      <c r="C40" s="106">
        <f>SUM(C41)</f>
        <v>49621</v>
      </c>
      <c r="D40" s="124">
        <f>SUM(D41)</f>
        <v>49553</v>
      </c>
      <c r="E40" s="152">
        <f>SUM(D40/C40*100)</f>
        <v>99.86296124624656</v>
      </c>
      <c r="F40" s="106">
        <f>SUM(F41)</f>
        <v>571</v>
      </c>
      <c r="G40" s="107">
        <v>0</v>
      </c>
      <c r="H40" s="117">
        <f>SUM(H41)</f>
        <v>867</v>
      </c>
      <c r="I40" s="117">
        <f>SUM(I41)</f>
        <v>48115</v>
      </c>
      <c r="J40" s="55">
        <v>0</v>
      </c>
      <c r="K40" s="146">
        <f>SUM(K41)</f>
        <v>25000</v>
      </c>
      <c r="L40" s="131">
        <f t="shared" si="11"/>
        <v>74553</v>
      </c>
      <c r="O40" s="106"/>
      <c r="P40" s="106"/>
    </row>
    <row r="41" spans="1:15" ht="25.5">
      <c r="A41" s="74">
        <v>3241</v>
      </c>
      <c r="B41" s="11" t="s">
        <v>42</v>
      </c>
      <c r="C41" s="124">
        <v>49621</v>
      </c>
      <c r="D41" s="124">
        <f>SUM(F41:J41)</f>
        <v>49553</v>
      </c>
      <c r="E41" s="128"/>
      <c r="F41" s="113">
        <v>571</v>
      </c>
      <c r="G41" s="107">
        <v>0</v>
      </c>
      <c r="H41" s="142">
        <v>867</v>
      </c>
      <c r="I41" s="145">
        <v>48115</v>
      </c>
      <c r="J41" s="55">
        <v>0</v>
      </c>
      <c r="K41" s="153">
        <v>25000</v>
      </c>
      <c r="L41" s="131">
        <f t="shared" si="11"/>
        <v>74553</v>
      </c>
      <c r="O41" s="131"/>
    </row>
    <row r="42" spans="1:16" ht="12.75">
      <c r="A42" s="74">
        <v>329</v>
      </c>
      <c r="B42" s="11" t="s">
        <v>31</v>
      </c>
      <c r="C42" s="112">
        <f>SUM(C43:C49)</f>
        <v>25456</v>
      </c>
      <c r="D42" s="129">
        <f>SUM(D43:D49)</f>
        <v>23020</v>
      </c>
      <c r="E42" s="152">
        <f>SUM(D42/C42*100)</f>
        <v>90.43054682589566</v>
      </c>
      <c r="F42" s="112">
        <f>SUM(F43:F49)</f>
        <v>3855</v>
      </c>
      <c r="G42" s="117">
        <f>SUM(G43:G49)</f>
        <v>3318</v>
      </c>
      <c r="H42" s="117">
        <f>SUM(H43:H49)</f>
        <v>15336</v>
      </c>
      <c r="I42" s="117">
        <f>I49</f>
        <v>511</v>
      </c>
      <c r="J42" s="55">
        <v>0</v>
      </c>
      <c r="K42" s="146">
        <f>SUM(K43:K51)</f>
        <v>5100</v>
      </c>
      <c r="L42" s="131">
        <f t="shared" si="11"/>
        <v>28120</v>
      </c>
      <c r="O42" s="112"/>
      <c r="P42" s="112"/>
    </row>
    <row r="43" spans="1:15" ht="25.5">
      <c r="A43" s="74">
        <v>3291</v>
      </c>
      <c r="B43" s="11" t="s">
        <v>78</v>
      </c>
      <c r="C43" s="124">
        <v>11382</v>
      </c>
      <c r="D43" s="124">
        <f aca="true" t="shared" si="12" ref="D43:D49">SUM(F43:J43)</f>
        <v>8812</v>
      </c>
      <c r="E43" s="128"/>
      <c r="F43" s="113">
        <v>0</v>
      </c>
      <c r="G43" s="107">
        <v>0</v>
      </c>
      <c r="H43" s="142">
        <v>8812</v>
      </c>
      <c r="I43" s="117">
        <v>0</v>
      </c>
      <c r="J43" s="55">
        <v>0</v>
      </c>
      <c r="K43" s="153">
        <v>0</v>
      </c>
      <c r="L43" s="131">
        <f t="shared" si="11"/>
        <v>8812</v>
      </c>
      <c r="O43" s="131"/>
    </row>
    <row r="44" spans="1:15" ht="12.75">
      <c r="A44" s="74">
        <v>3292</v>
      </c>
      <c r="B44" s="11" t="s">
        <v>79</v>
      </c>
      <c r="C44" s="124">
        <v>1384</v>
      </c>
      <c r="D44" s="124">
        <f t="shared" si="12"/>
        <v>996</v>
      </c>
      <c r="E44" s="128"/>
      <c r="F44" s="113">
        <v>0</v>
      </c>
      <c r="G44" s="107">
        <v>0</v>
      </c>
      <c r="H44" s="142">
        <v>996</v>
      </c>
      <c r="I44" s="117">
        <v>0</v>
      </c>
      <c r="J44" s="55">
        <v>0</v>
      </c>
      <c r="K44" s="153">
        <v>0</v>
      </c>
      <c r="L44" s="131">
        <f t="shared" si="11"/>
        <v>996</v>
      </c>
      <c r="O44" s="131"/>
    </row>
    <row r="45" spans="1:15" ht="12.75">
      <c r="A45" s="74">
        <v>3293</v>
      </c>
      <c r="B45" s="11" t="s">
        <v>80</v>
      </c>
      <c r="C45" s="124">
        <v>3318</v>
      </c>
      <c r="D45" s="124">
        <f t="shared" si="12"/>
        <v>3484</v>
      </c>
      <c r="E45" s="128"/>
      <c r="F45" s="106">
        <v>0</v>
      </c>
      <c r="G45" s="113">
        <v>3318</v>
      </c>
      <c r="H45" s="117">
        <v>166</v>
      </c>
      <c r="I45" s="117">
        <v>0</v>
      </c>
      <c r="J45" s="55">
        <v>0</v>
      </c>
      <c r="K45" s="153">
        <v>0</v>
      </c>
      <c r="L45" s="131">
        <f t="shared" si="11"/>
        <v>3484</v>
      </c>
      <c r="O45" s="131"/>
    </row>
    <row r="46" spans="1:15" ht="12.75">
      <c r="A46" s="74">
        <v>3294</v>
      </c>
      <c r="B46" s="11" t="s">
        <v>81</v>
      </c>
      <c r="C46" s="124">
        <v>1166</v>
      </c>
      <c r="D46" s="124">
        <f t="shared" si="12"/>
        <v>1261</v>
      </c>
      <c r="E46" s="128"/>
      <c r="F46" s="106">
        <v>0</v>
      </c>
      <c r="G46" s="107">
        <v>0</v>
      </c>
      <c r="H46" s="142">
        <v>1261</v>
      </c>
      <c r="I46" s="117">
        <v>0</v>
      </c>
      <c r="J46" s="55">
        <v>0</v>
      </c>
      <c r="K46" s="153">
        <v>0</v>
      </c>
      <c r="L46" s="131">
        <f t="shared" si="11"/>
        <v>1261</v>
      </c>
      <c r="O46" s="131"/>
    </row>
    <row r="47" spans="1:15" ht="12.75">
      <c r="A47" s="74">
        <v>3295</v>
      </c>
      <c r="B47" s="11" t="s">
        <v>82</v>
      </c>
      <c r="C47" s="129">
        <v>2350</v>
      </c>
      <c r="D47" s="124">
        <f t="shared" si="12"/>
        <v>2159</v>
      </c>
      <c r="E47" s="128"/>
      <c r="F47" s="113">
        <v>1700</v>
      </c>
      <c r="G47" s="107">
        <v>0</v>
      </c>
      <c r="H47" s="142">
        <v>459</v>
      </c>
      <c r="I47" s="117">
        <v>0</v>
      </c>
      <c r="J47" s="55">
        <v>0</v>
      </c>
      <c r="K47" s="153">
        <v>0</v>
      </c>
      <c r="L47" s="131">
        <f t="shared" si="11"/>
        <v>2159</v>
      </c>
      <c r="O47" s="131"/>
    </row>
    <row r="48" spans="1:15" ht="12.75">
      <c r="A48" s="74">
        <v>3296</v>
      </c>
      <c r="B48" s="11" t="s">
        <v>125</v>
      </c>
      <c r="C48" s="129">
        <v>0</v>
      </c>
      <c r="D48" s="124">
        <v>0</v>
      </c>
      <c r="E48" s="128"/>
      <c r="F48" s="113">
        <v>0</v>
      </c>
      <c r="G48" s="107">
        <v>0</v>
      </c>
      <c r="H48" s="142">
        <v>0</v>
      </c>
      <c r="I48" s="117">
        <v>0</v>
      </c>
      <c r="J48" s="55">
        <v>0</v>
      </c>
      <c r="K48" s="153">
        <v>400</v>
      </c>
      <c r="L48" s="131">
        <f t="shared" si="11"/>
        <v>400</v>
      </c>
      <c r="O48" s="131"/>
    </row>
    <row r="49" spans="1:15" ht="12.75">
      <c r="A49" s="74">
        <v>3299</v>
      </c>
      <c r="B49" s="11" t="s">
        <v>31</v>
      </c>
      <c r="C49" s="124">
        <v>5856</v>
      </c>
      <c r="D49" s="124">
        <f t="shared" si="12"/>
        <v>6308</v>
      </c>
      <c r="E49" s="128"/>
      <c r="F49" s="113">
        <v>2155</v>
      </c>
      <c r="G49" s="107">
        <v>0</v>
      </c>
      <c r="H49" s="142">
        <v>3642</v>
      </c>
      <c r="I49" s="145">
        <v>511</v>
      </c>
      <c r="J49" s="55">
        <v>0</v>
      </c>
      <c r="K49" s="153">
        <v>4000</v>
      </c>
      <c r="L49" s="131">
        <f t="shared" si="11"/>
        <v>10308</v>
      </c>
      <c r="O49" s="131"/>
    </row>
    <row r="50" spans="1:16" ht="12.75">
      <c r="A50" s="75">
        <v>34</v>
      </c>
      <c r="B50" s="78" t="s">
        <v>32</v>
      </c>
      <c r="C50" s="130">
        <f>SUM(C51)</f>
        <v>3620</v>
      </c>
      <c r="D50" s="130">
        <f>SUM(D51)</f>
        <v>3385</v>
      </c>
      <c r="E50" s="93">
        <f>SUM(D50/C50*100)</f>
        <v>93.50828729281768</v>
      </c>
      <c r="F50" s="126">
        <v>0</v>
      </c>
      <c r="G50" s="130">
        <f>SUM(G51)</f>
        <v>965</v>
      </c>
      <c r="H50" s="127">
        <f>SUM(H51)</f>
        <v>2420</v>
      </c>
      <c r="I50" s="127">
        <v>0</v>
      </c>
      <c r="J50" s="57">
        <v>0</v>
      </c>
      <c r="K50" s="154">
        <v>0</v>
      </c>
      <c r="L50" s="126">
        <f t="shared" si="11"/>
        <v>3385</v>
      </c>
      <c r="O50" s="130"/>
      <c r="P50" s="130"/>
    </row>
    <row r="51" spans="1:16" ht="12.75">
      <c r="A51" s="74">
        <v>343</v>
      </c>
      <c r="B51" s="11" t="s">
        <v>33</v>
      </c>
      <c r="C51" s="129">
        <f>SUM(C55+C52)</f>
        <v>3620</v>
      </c>
      <c r="D51" s="129">
        <f>SUM(D52:D55)</f>
        <v>3385</v>
      </c>
      <c r="E51" s="152">
        <f>SUM(D51/C51*100)</f>
        <v>93.50828729281768</v>
      </c>
      <c r="F51" s="131">
        <v>0</v>
      </c>
      <c r="G51" s="124">
        <f>SUM(G52)</f>
        <v>965</v>
      </c>
      <c r="H51" s="124">
        <f>SUM(H55)</f>
        <v>2420</v>
      </c>
      <c r="I51" s="124">
        <v>0</v>
      </c>
      <c r="J51" s="55">
        <v>0</v>
      </c>
      <c r="K51" s="162">
        <f>SUM(K52:K55)</f>
        <v>700</v>
      </c>
      <c r="L51" s="131">
        <f t="shared" si="11"/>
        <v>4085</v>
      </c>
      <c r="O51" s="129"/>
      <c r="P51" s="129"/>
    </row>
    <row r="52" spans="1:19" s="9" customFormat="1" ht="25.5">
      <c r="A52" s="74">
        <v>3431</v>
      </c>
      <c r="B52" s="11" t="s">
        <v>83</v>
      </c>
      <c r="C52" s="124">
        <v>1015</v>
      </c>
      <c r="D52" s="124">
        <f>SUM(F52:J52)</f>
        <v>965</v>
      </c>
      <c r="E52" s="128"/>
      <c r="F52" s="131">
        <v>0</v>
      </c>
      <c r="G52" s="132">
        <v>965</v>
      </c>
      <c r="H52" s="124">
        <v>0</v>
      </c>
      <c r="I52" s="124">
        <v>0</v>
      </c>
      <c r="J52" s="55">
        <v>0</v>
      </c>
      <c r="K52" s="153">
        <v>0</v>
      </c>
      <c r="L52" s="131">
        <f t="shared" si="11"/>
        <v>965</v>
      </c>
      <c r="M52" s="1"/>
      <c r="N52" s="1"/>
      <c r="O52" s="131"/>
      <c r="P52" s="55"/>
      <c r="Q52" s="1"/>
      <c r="R52" s="1"/>
      <c r="S52" s="1"/>
    </row>
    <row r="53" spans="1:19" s="9" customFormat="1" ht="12.75">
      <c r="A53" s="74">
        <v>3432</v>
      </c>
      <c r="B53" s="11" t="s">
        <v>126</v>
      </c>
      <c r="C53" s="124">
        <v>0</v>
      </c>
      <c r="D53" s="124">
        <v>0</v>
      </c>
      <c r="E53" s="128"/>
      <c r="F53" s="131">
        <v>0</v>
      </c>
      <c r="G53" s="132">
        <v>0</v>
      </c>
      <c r="H53" s="124">
        <v>0</v>
      </c>
      <c r="I53" s="124">
        <v>0</v>
      </c>
      <c r="J53" s="55">
        <v>0</v>
      </c>
      <c r="K53" s="153">
        <v>200</v>
      </c>
      <c r="L53" s="131">
        <f t="shared" si="11"/>
        <v>200</v>
      </c>
      <c r="M53" s="1"/>
      <c r="N53" s="1"/>
      <c r="O53" s="131"/>
      <c r="P53" s="55"/>
      <c r="Q53" s="1"/>
      <c r="R53" s="1"/>
      <c r="S53" s="1"/>
    </row>
    <row r="54" spans="1:19" s="9" customFormat="1" ht="12.75">
      <c r="A54" s="74">
        <v>3433</v>
      </c>
      <c r="B54" s="11" t="s">
        <v>127</v>
      </c>
      <c r="C54" s="124">
        <v>0</v>
      </c>
      <c r="D54" s="124">
        <v>0</v>
      </c>
      <c r="E54" s="128"/>
      <c r="F54" s="131">
        <v>0</v>
      </c>
      <c r="G54" s="132">
        <v>0</v>
      </c>
      <c r="H54" s="124">
        <v>0</v>
      </c>
      <c r="I54" s="124">
        <v>0</v>
      </c>
      <c r="J54" s="55">
        <v>0</v>
      </c>
      <c r="K54" s="153">
        <v>500</v>
      </c>
      <c r="L54" s="131">
        <f t="shared" si="11"/>
        <v>500</v>
      </c>
      <c r="M54" s="1"/>
      <c r="N54" s="1"/>
      <c r="O54" s="131"/>
      <c r="P54" s="55"/>
      <c r="Q54" s="1"/>
      <c r="R54" s="1"/>
      <c r="S54" s="1"/>
    </row>
    <row r="55" spans="1:15" ht="12.75">
      <c r="A55" s="74">
        <v>3434</v>
      </c>
      <c r="B55" s="11" t="s">
        <v>84</v>
      </c>
      <c r="C55" s="124">
        <v>2605</v>
      </c>
      <c r="D55" s="124">
        <f>SUM(F55:J55)</f>
        <v>2420</v>
      </c>
      <c r="E55" s="128"/>
      <c r="F55" s="131">
        <v>0</v>
      </c>
      <c r="G55" s="131">
        <v>0</v>
      </c>
      <c r="H55" s="142">
        <v>2420</v>
      </c>
      <c r="I55" s="124">
        <v>0</v>
      </c>
      <c r="J55" s="55">
        <v>0</v>
      </c>
      <c r="K55" s="153">
        <v>0</v>
      </c>
      <c r="L55" s="131">
        <f t="shared" si="11"/>
        <v>2420</v>
      </c>
      <c r="O55" s="131"/>
    </row>
    <row r="56" spans="1:19" s="9" customFormat="1" ht="25.5">
      <c r="A56" s="75">
        <v>37</v>
      </c>
      <c r="B56" s="78" t="s">
        <v>43</v>
      </c>
      <c r="C56" s="127">
        <f>SUM(C57)</f>
        <v>14600</v>
      </c>
      <c r="D56" s="127">
        <f>SUM(D57)</f>
        <v>11068</v>
      </c>
      <c r="E56" s="93">
        <f>SUM(D56/C56*100)</f>
        <v>75.8082191780822</v>
      </c>
      <c r="F56" s="127">
        <f>SUM(F57)</f>
        <v>11068</v>
      </c>
      <c r="G56" s="126">
        <v>0</v>
      </c>
      <c r="H56" s="126">
        <v>0</v>
      </c>
      <c r="I56" s="127">
        <v>0</v>
      </c>
      <c r="J56" s="126">
        <v>0</v>
      </c>
      <c r="K56" s="154">
        <v>0</v>
      </c>
      <c r="L56" s="126">
        <f t="shared" si="11"/>
        <v>11068</v>
      </c>
      <c r="M56" s="1"/>
      <c r="N56" s="1"/>
      <c r="O56" s="127"/>
      <c r="P56" s="127"/>
      <c r="Q56" s="1"/>
      <c r="R56" s="1"/>
      <c r="S56" s="1"/>
    </row>
    <row r="57" spans="1:16" ht="25.5">
      <c r="A57" s="74">
        <v>372</v>
      </c>
      <c r="B57" s="11" t="s">
        <v>43</v>
      </c>
      <c r="C57" s="124">
        <f>SUM(C58)</f>
        <v>14600</v>
      </c>
      <c r="D57" s="124">
        <f>SUM(D58)</f>
        <v>11068</v>
      </c>
      <c r="E57" s="152">
        <f>SUM(D57/C57*100)</f>
        <v>75.8082191780822</v>
      </c>
      <c r="F57" s="124">
        <f>SUM(F58)</f>
        <v>11068</v>
      </c>
      <c r="G57" s="131">
        <v>0</v>
      </c>
      <c r="H57" s="131">
        <v>0</v>
      </c>
      <c r="I57" s="124">
        <v>0</v>
      </c>
      <c r="J57" s="131">
        <v>0</v>
      </c>
      <c r="K57" s="153">
        <v>0</v>
      </c>
      <c r="L57" s="131">
        <f t="shared" si="11"/>
        <v>11068</v>
      </c>
      <c r="O57" s="124"/>
      <c r="P57" s="124"/>
    </row>
    <row r="58" spans="1:15" ht="25.5">
      <c r="A58" s="74">
        <v>3721</v>
      </c>
      <c r="B58" s="11" t="s">
        <v>43</v>
      </c>
      <c r="C58" s="129">
        <v>14600</v>
      </c>
      <c r="D58" s="124">
        <f>SUM(F58:J58)</f>
        <v>11068</v>
      </c>
      <c r="E58" s="134"/>
      <c r="F58" s="132">
        <v>11068</v>
      </c>
      <c r="G58" s="131">
        <v>0</v>
      </c>
      <c r="H58" s="135">
        <v>0</v>
      </c>
      <c r="I58" s="124">
        <v>0</v>
      </c>
      <c r="J58" s="131"/>
      <c r="K58" s="153"/>
      <c r="L58" s="131">
        <f t="shared" si="11"/>
        <v>11068</v>
      </c>
      <c r="O58" s="131"/>
    </row>
    <row r="59" spans="1:16" ht="12.75">
      <c r="A59" s="75">
        <v>38</v>
      </c>
      <c r="B59" s="78" t="s">
        <v>44</v>
      </c>
      <c r="C59" s="127">
        <f>SUM(C60)</f>
        <v>199</v>
      </c>
      <c r="D59" s="127">
        <f>SUM(D60)</f>
        <v>106</v>
      </c>
      <c r="E59" s="93">
        <f>SUM(D59/C59*100)</f>
        <v>53.266331658291456</v>
      </c>
      <c r="F59" s="131">
        <v>0</v>
      </c>
      <c r="G59" s="130">
        <f>SUM(G60)</f>
        <v>106</v>
      </c>
      <c r="H59" s="127">
        <v>0</v>
      </c>
      <c r="I59" s="127">
        <v>0</v>
      </c>
      <c r="J59" s="131">
        <v>0</v>
      </c>
      <c r="K59" s="153">
        <v>0</v>
      </c>
      <c r="L59" s="126">
        <f t="shared" si="11"/>
        <v>106</v>
      </c>
      <c r="O59" s="127"/>
      <c r="P59" s="130"/>
    </row>
    <row r="60" spans="1:16" ht="12.75">
      <c r="A60" s="74">
        <v>381</v>
      </c>
      <c r="B60" s="11" t="s">
        <v>45</v>
      </c>
      <c r="C60" s="124">
        <f>SUM(C61)</f>
        <v>199</v>
      </c>
      <c r="D60" s="124">
        <f>SUM(D61)</f>
        <v>106</v>
      </c>
      <c r="E60" s="152">
        <f>SUM(D60/C60*100)</f>
        <v>53.266331658291456</v>
      </c>
      <c r="F60" s="131">
        <v>0</v>
      </c>
      <c r="G60" s="124">
        <f>SUM(G61)</f>
        <v>106</v>
      </c>
      <c r="H60" s="124">
        <v>0</v>
      </c>
      <c r="I60" s="124">
        <v>0</v>
      </c>
      <c r="J60" s="131">
        <v>0</v>
      </c>
      <c r="K60" s="153">
        <v>0</v>
      </c>
      <c r="L60" s="131">
        <f t="shared" si="11"/>
        <v>106</v>
      </c>
      <c r="O60" s="124"/>
      <c r="P60" s="124"/>
    </row>
    <row r="61" spans="1:15" ht="12.75">
      <c r="A61" s="74">
        <v>3811</v>
      </c>
      <c r="B61" s="11" t="s">
        <v>85</v>
      </c>
      <c r="C61" s="129">
        <v>199</v>
      </c>
      <c r="D61" s="124">
        <f>SUM(F61:J61)</f>
        <v>106</v>
      </c>
      <c r="E61" s="134"/>
      <c r="F61" s="131">
        <v>0</v>
      </c>
      <c r="G61" s="132">
        <v>106</v>
      </c>
      <c r="H61" s="124">
        <v>0</v>
      </c>
      <c r="I61" s="124">
        <v>0</v>
      </c>
      <c r="J61" s="131">
        <v>0</v>
      </c>
      <c r="K61" s="153">
        <v>0</v>
      </c>
      <c r="L61" s="131">
        <f t="shared" si="11"/>
        <v>106</v>
      </c>
      <c r="O61" s="131"/>
    </row>
    <row r="62" spans="1:16" ht="25.5">
      <c r="A62" s="75">
        <v>4</v>
      </c>
      <c r="B62" s="78" t="s">
        <v>35</v>
      </c>
      <c r="C62" s="127">
        <f>SUM(C63)</f>
        <v>56131</v>
      </c>
      <c r="D62" s="127">
        <f>SUM(D63)</f>
        <v>53535</v>
      </c>
      <c r="E62" s="93">
        <f>SUM(D62/C62*100)</f>
        <v>95.37510466587091</v>
      </c>
      <c r="F62" s="126">
        <v>0</v>
      </c>
      <c r="G62" s="126">
        <v>0</v>
      </c>
      <c r="H62" s="127">
        <f>SUM(H63)</f>
        <v>41279</v>
      </c>
      <c r="I62" s="127">
        <f>SUM(I63)</f>
        <v>8274</v>
      </c>
      <c r="J62" s="126">
        <f>SUM(J63)</f>
        <v>3982</v>
      </c>
      <c r="K62" s="154">
        <v>0</v>
      </c>
      <c r="L62" s="126">
        <f t="shared" si="11"/>
        <v>53535</v>
      </c>
      <c r="O62" s="127"/>
      <c r="P62" s="57"/>
    </row>
    <row r="63" spans="1:16" ht="25.5">
      <c r="A63" s="75">
        <v>42</v>
      </c>
      <c r="B63" s="78" t="s">
        <v>36</v>
      </c>
      <c r="C63" s="127">
        <f>SUM(C64+C72+C74)</f>
        <v>56131</v>
      </c>
      <c r="D63" s="127">
        <f>SUM(D64+D72+D74)</f>
        <v>53535</v>
      </c>
      <c r="E63" s="93">
        <f>SUM(D63/C63*100)</f>
        <v>95.37510466587091</v>
      </c>
      <c r="F63" s="126">
        <v>0</v>
      </c>
      <c r="G63" s="126">
        <v>0</v>
      </c>
      <c r="H63" s="127">
        <f>SUM(H64+H72+H74)</f>
        <v>41279</v>
      </c>
      <c r="I63" s="127">
        <f>SUM(I65:I71)</f>
        <v>8274</v>
      </c>
      <c r="J63" s="126">
        <f>SUM(J64)</f>
        <v>3982</v>
      </c>
      <c r="K63" s="154">
        <v>0</v>
      </c>
      <c r="L63" s="126">
        <f t="shared" si="11"/>
        <v>53535</v>
      </c>
      <c r="O63" s="127"/>
      <c r="P63" s="57"/>
    </row>
    <row r="64" spans="1:15" ht="12.75">
      <c r="A64" s="74">
        <v>422</v>
      </c>
      <c r="B64" s="11" t="s">
        <v>34</v>
      </c>
      <c r="C64" s="129">
        <f>SUM(C65:C71)</f>
        <v>42143</v>
      </c>
      <c r="D64" s="129">
        <f>SUM(D65:D71)</f>
        <v>40959</v>
      </c>
      <c r="E64" s="152">
        <f>SUM(D64/C64*100)</f>
        <v>97.19051799824408</v>
      </c>
      <c r="F64" s="131">
        <v>0</v>
      </c>
      <c r="G64" s="131">
        <v>0</v>
      </c>
      <c r="H64" s="124">
        <f>SUM(H65:H71)</f>
        <v>28703</v>
      </c>
      <c r="I64" s="124">
        <f>SUM(I65:I71)</f>
        <v>8274</v>
      </c>
      <c r="J64" s="131">
        <f>SUM(J65:J71)</f>
        <v>3982</v>
      </c>
      <c r="K64" s="153">
        <v>0</v>
      </c>
      <c r="L64" s="131">
        <f t="shared" si="11"/>
        <v>40959</v>
      </c>
      <c r="O64" s="129"/>
    </row>
    <row r="65" spans="1:15" ht="12.75">
      <c r="A65" s="74">
        <v>4221</v>
      </c>
      <c r="B65" s="11" t="s">
        <v>53</v>
      </c>
      <c r="C65" s="124">
        <v>15056</v>
      </c>
      <c r="D65" s="124">
        <f aca="true" t="shared" si="13" ref="D65:D71">SUM(F65:J65)</f>
        <v>13306</v>
      </c>
      <c r="E65" s="134"/>
      <c r="F65" s="131">
        <v>0</v>
      </c>
      <c r="G65" s="131">
        <v>0</v>
      </c>
      <c r="H65" s="142">
        <v>9324</v>
      </c>
      <c r="I65" s="124">
        <v>0</v>
      </c>
      <c r="J65" s="131">
        <v>3982</v>
      </c>
      <c r="K65" s="153">
        <v>0</v>
      </c>
      <c r="L65" s="131">
        <f t="shared" si="11"/>
        <v>13306</v>
      </c>
      <c r="O65" s="131"/>
    </row>
    <row r="66" spans="1:15" ht="12.75">
      <c r="A66" s="74">
        <v>4222</v>
      </c>
      <c r="B66" s="11" t="s">
        <v>54</v>
      </c>
      <c r="C66" s="124">
        <v>233</v>
      </c>
      <c r="D66" s="124">
        <f t="shared" si="13"/>
        <v>252</v>
      </c>
      <c r="E66" s="134"/>
      <c r="F66" s="131">
        <v>0</v>
      </c>
      <c r="G66" s="131">
        <v>0</v>
      </c>
      <c r="H66" s="142">
        <v>252</v>
      </c>
      <c r="I66" s="124">
        <v>0</v>
      </c>
      <c r="J66" s="124">
        <v>0</v>
      </c>
      <c r="K66" s="146">
        <v>0</v>
      </c>
      <c r="L66" s="131">
        <f t="shared" si="11"/>
        <v>252</v>
      </c>
      <c r="O66" s="124"/>
    </row>
    <row r="67" spans="1:15" ht="12.75">
      <c r="A67" s="74">
        <v>4223</v>
      </c>
      <c r="B67" s="11" t="s">
        <v>55</v>
      </c>
      <c r="C67" s="129">
        <v>5534</v>
      </c>
      <c r="D67" s="124">
        <f t="shared" si="13"/>
        <v>5986</v>
      </c>
      <c r="E67" s="134"/>
      <c r="F67" s="131">
        <v>0</v>
      </c>
      <c r="G67" s="131">
        <v>0</v>
      </c>
      <c r="H67" s="142">
        <v>5296</v>
      </c>
      <c r="I67" s="104">
        <v>690</v>
      </c>
      <c r="J67" s="124">
        <v>0</v>
      </c>
      <c r="K67" s="146">
        <v>0</v>
      </c>
      <c r="L67" s="131">
        <f t="shared" si="11"/>
        <v>5986</v>
      </c>
      <c r="O67" s="104"/>
    </row>
    <row r="68" spans="1:15" ht="12.75">
      <c r="A68" s="74">
        <v>4224</v>
      </c>
      <c r="B68" s="11" t="s">
        <v>105</v>
      </c>
      <c r="C68" s="129">
        <v>9955</v>
      </c>
      <c r="D68" s="124">
        <f t="shared" si="13"/>
        <v>11945</v>
      </c>
      <c r="E68" s="134"/>
      <c r="F68" s="131">
        <v>0</v>
      </c>
      <c r="G68" s="131">
        <v>0</v>
      </c>
      <c r="H68" s="142">
        <v>5309</v>
      </c>
      <c r="I68" s="104">
        <v>6636</v>
      </c>
      <c r="J68" s="124">
        <v>0</v>
      </c>
      <c r="K68" s="146">
        <v>0</v>
      </c>
      <c r="L68" s="131">
        <f t="shared" si="11"/>
        <v>11945</v>
      </c>
      <c r="O68" s="104"/>
    </row>
    <row r="69" spans="1:15" ht="12.75">
      <c r="A69" s="74">
        <v>4225</v>
      </c>
      <c r="B69" s="11" t="s">
        <v>56</v>
      </c>
      <c r="C69" s="129">
        <v>1455</v>
      </c>
      <c r="D69" s="124">
        <f t="shared" si="13"/>
        <v>1433</v>
      </c>
      <c r="E69" s="134"/>
      <c r="F69" s="131">
        <v>0</v>
      </c>
      <c r="G69" s="131">
        <v>0</v>
      </c>
      <c r="H69" s="142">
        <v>1433</v>
      </c>
      <c r="I69" s="124">
        <v>0</v>
      </c>
      <c r="J69" s="124">
        <v>0</v>
      </c>
      <c r="K69" s="146">
        <v>0</v>
      </c>
      <c r="L69" s="131">
        <f t="shared" si="11"/>
        <v>1433</v>
      </c>
      <c r="O69" s="124"/>
    </row>
    <row r="70" spans="1:15" ht="12.75">
      <c r="A70" s="74">
        <v>4226</v>
      </c>
      <c r="B70" s="11" t="s">
        <v>86</v>
      </c>
      <c r="C70" s="124">
        <v>732</v>
      </c>
      <c r="D70" s="124">
        <f t="shared" si="13"/>
        <v>764</v>
      </c>
      <c r="E70" s="134"/>
      <c r="F70" s="131">
        <v>0</v>
      </c>
      <c r="G70" s="131">
        <v>0</v>
      </c>
      <c r="H70" s="142">
        <v>286</v>
      </c>
      <c r="I70" s="104">
        <v>478</v>
      </c>
      <c r="J70" s="124">
        <v>0</v>
      </c>
      <c r="K70" s="146">
        <v>0</v>
      </c>
      <c r="L70" s="131">
        <f t="shared" si="11"/>
        <v>764</v>
      </c>
      <c r="O70" s="104"/>
    </row>
    <row r="71" spans="1:15" ht="25.5">
      <c r="A71" s="74">
        <v>4227</v>
      </c>
      <c r="B71" s="11" t="s">
        <v>57</v>
      </c>
      <c r="C71" s="124">
        <v>9178</v>
      </c>
      <c r="D71" s="124">
        <f t="shared" si="13"/>
        <v>7273</v>
      </c>
      <c r="E71" s="134"/>
      <c r="F71" s="131">
        <v>0</v>
      </c>
      <c r="G71" s="131">
        <v>0</v>
      </c>
      <c r="H71" s="142">
        <v>6803</v>
      </c>
      <c r="I71" s="142">
        <v>470</v>
      </c>
      <c r="J71" s="124">
        <v>0</v>
      </c>
      <c r="K71" s="146">
        <v>0</v>
      </c>
      <c r="L71" s="131">
        <f t="shared" si="11"/>
        <v>7273</v>
      </c>
      <c r="O71" s="142"/>
    </row>
    <row r="72" spans="1:16" ht="25.5">
      <c r="A72" s="74">
        <v>424</v>
      </c>
      <c r="B72" s="11" t="s">
        <v>37</v>
      </c>
      <c r="C72" s="124">
        <f>SUM(C73)</f>
        <v>10491</v>
      </c>
      <c r="D72" s="124">
        <f>SUM(D73)</f>
        <v>9457</v>
      </c>
      <c r="E72" s="152">
        <f>SUM(D72/C72*100)</f>
        <v>90.14393289486226</v>
      </c>
      <c r="F72" s="131">
        <v>0</v>
      </c>
      <c r="G72" s="131">
        <v>0</v>
      </c>
      <c r="H72" s="124">
        <f>SUM(H73)</f>
        <v>9457</v>
      </c>
      <c r="I72" s="124">
        <v>0</v>
      </c>
      <c r="J72" s="124">
        <v>0</v>
      </c>
      <c r="K72" s="146">
        <v>0</v>
      </c>
      <c r="L72" s="131">
        <f t="shared" si="11"/>
        <v>9457</v>
      </c>
      <c r="O72" s="124"/>
      <c r="P72" s="124"/>
    </row>
    <row r="73" spans="1:15" ht="25.5">
      <c r="A73" s="74">
        <v>4241</v>
      </c>
      <c r="B73" s="11" t="s">
        <v>37</v>
      </c>
      <c r="C73" s="124">
        <v>10491</v>
      </c>
      <c r="D73" s="124">
        <f>SUM(F73:J73)</f>
        <v>9457</v>
      </c>
      <c r="E73" s="134"/>
      <c r="F73" s="131">
        <v>0</v>
      </c>
      <c r="G73" s="131">
        <v>0</v>
      </c>
      <c r="H73" s="142">
        <v>9457</v>
      </c>
      <c r="I73" s="124">
        <v>0</v>
      </c>
      <c r="J73" s="124">
        <v>0</v>
      </c>
      <c r="K73" s="146">
        <v>0</v>
      </c>
      <c r="L73" s="131">
        <f t="shared" si="11"/>
        <v>9457</v>
      </c>
      <c r="O73" s="142"/>
    </row>
    <row r="74" spans="1:16" ht="12.75">
      <c r="A74" s="74">
        <v>426</v>
      </c>
      <c r="B74" s="11" t="s">
        <v>50</v>
      </c>
      <c r="C74" s="124">
        <f>SUM(C75)</f>
        <v>3497</v>
      </c>
      <c r="D74" s="124">
        <f>SUM(D75)</f>
        <v>3119</v>
      </c>
      <c r="E74" s="152">
        <f>SUM(D74/C74*100)</f>
        <v>89.19073491564198</v>
      </c>
      <c r="F74" s="131">
        <v>0</v>
      </c>
      <c r="G74" s="131">
        <v>0</v>
      </c>
      <c r="H74" s="124">
        <f>SUM(H75)</f>
        <v>3119</v>
      </c>
      <c r="I74" s="124">
        <v>0</v>
      </c>
      <c r="J74" s="124">
        <v>0</v>
      </c>
      <c r="K74" s="146">
        <v>0</v>
      </c>
      <c r="L74" s="131">
        <f>SUM(F74:K74)</f>
        <v>3119</v>
      </c>
      <c r="O74" s="124"/>
      <c r="P74" s="124"/>
    </row>
    <row r="75" spans="1:15" ht="12.75">
      <c r="A75" s="74">
        <v>4262</v>
      </c>
      <c r="B75" s="11" t="s">
        <v>50</v>
      </c>
      <c r="C75" s="124">
        <v>3497</v>
      </c>
      <c r="D75" s="124">
        <f>SUM(F75:J75)</f>
        <v>3119</v>
      </c>
      <c r="E75" s="134"/>
      <c r="F75" s="131">
        <v>0</v>
      </c>
      <c r="G75" s="131">
        <v>0</v>
      </c>
      <c r="H75" s="142">
        <v>3119</v>
      </c>
      <c r="I75" s="124">
        <v>0</v>
      </c>
      <c r="J75" s="124">
        <v>0</v>
      </c>
      <c r="K75" s="146">
        <v>0</v>
      </c>
      <c r="L75" s="131">
        <f>SUM(F75:K75)</f>
        <v>3119</v>
      </c>
      <c r="O75" s="142"/>
    </row>
    <row r="76" spans="1:15" ht="12.75">
      <c r="A76" s="75"/>
      <c r="B76" s="11"/>
      <c r="C76" s="124"/>
      <c r="D76" s="124"/>
      <c r="E76" s="134"/>
      <c r="F76" s="131"/>
      <c r="G76" s="131"/>
      <c r="H76" s="131"/>
      <c r="I76" s="127"/>
      <c r="J76" s="136"/>
      <c r="K76" s="57"/>
      <c r="L76" s="126"/>
      <c r="O76" s="124"/>
    </row>
    <row r="77" spans="1:16" ht="28.5" customHeight="1">
      <c r="A77" s="85" t="s">
        <v>90</v>
      </c>
      <c r="B77" s="78" t="s">
        <v>118</v>
      </c>
      <c r="C77" s="127">
        <v>0</v>
      </c>
      <c r="D77" s="126">
        <f>SUM(D78)</f>
        <v>221250</v>
      </c>
      <c r="E77" s="133"/>
      <c r="F77" s="126">
        <v>0</v>
      </c>
      <c r="G77" s="126">
        <v>0</v>
      </c>
      <c r="H77" s="126">
        <v>0</v>
      </c>
      <c r="I77" s="126">
        <f>SUM(I78)</f>
        <v>221250</v>
      </c>
      <c r="J77" s="126">
        <v>0</v>
      </c>
      <c r="K77" s="155">
        <f>SUM(K78+K93)</f>
        <v>0</v>
      </c>
      <c r="L77" s="126">
        <f aca="true" t="shared" si="14" ref="L77:L100">SUM(F77:K77)</f>
        <v>221250</v>
      </c>
      <c r="O77" s="154"/>
      <c r="P77" s="154"/>
    </row>
    <row r="78" spans="1:16" ht="12.75">
      <c r="A78" s="75">
        <v>3</v>
      </c>
      <c r="B78" s="78" t="s">
        <v>22</v>
      </c>
      <c r="C78" s="127">
        <v>0</v>
      </c>
      <c r="D78" s="126">
        <f>SUM(D84+D79)</f>
        <v>221250</v>
      </c>
      <c r="E78" s="133"/>
      <c r="F78" s="126">
        <v>0</v>
      </c>
      <c r="G78" s="126">
        <v>0</v>
      </c>
      <c r="H78" s="126">
        <v>0</v>
      </c>
      <c r="I78" s="126">
        <f>SUM(I84+I79)</f>
        <v>221250</v>
      </c>
      <c r="J78" s="126">
        <v>0</v>
      </c>
      <c r="K78" s="155">
        <f>SUM(K79+K84)</f>
        <v>0</v>
      </c>
      <c r="L78" s="126">
        <f t="shared" si="14"/>
        <v>221250</v>
      </c>
      <c r="O78" s="154"/>
      <c r="P78" s="154"/>
    </row>
    <row r="79" spans="1:16" ht="12.75">
      <c r="A79" s="75">
        <v>31</v>
      </c>
      <c r="B79" s="78" t="s">
        <v>23</v>
      </c>
      <c r="C79" s="127">
        <v>0</v>
      </c>
      <c r="D79" s="126">
        <f>SUM(D80+D82)</f>
        <v>25005</v>
      </c>
      <c r="E79" s="133"/>
      <c r="F79" s="126">
        <v>0</v>
      </c>
      <c r="G79" s="126">
        <v>0</v>
      </c>
      <c r="H79" s="126">
        <v>0</v>
      </c>
      <c r="I79" s="126">
        <f>SUM(I80+I82)</f>
        <v>25005</v>
      </c>
      <c r="J79" s="126">
        <v>0</v>
      </c>
      <c r="K79" s="155">
        <f>SUM(K82+K80)</f>
        <v>0</v>
      </c>
      <c r="L79" s="126">
        <f t="shared" si="14"/>
        <v>25005</v>
      </c>
      <c r="O79" s="154"/>
      <c r="P79" s="154"/>
    </row>
    <row r="80" spans="1:16" ht="12.75">
      <c r="A80" s="74">
        <v>311</v>
      </c>
      <c r="B80" s="11" t="s">
        <v>24</v>
      </c>
      <c r="C80" s="124">
        <v>0</v>
      </c>
      <c r="D80" s="131">
        <f>SUM(D81)</f>
        <v>21437</v>
      </c>
      <c r="E80" s="134"/>
      <c r="F80" s="131">
        <v>0</v>
      </c>
      <c r="G80" s="131">
        <v>0</v>
      </c>
      <c r="H80" s="131">
        <v>0</v>
      </c>
      <c r="I80" s="131">
        <f>SUM(I81)</f>
        <v>21437</v>
      </c>
      <c r="J80" s="131">
        <v>0</v>
      </c>
      <c r="K80" s="146">
        <f>SUM(K81)</f>
        <v>0</v>
      </c>
      <c r="L80" s="126">
        <f t="shared" si="14"/>
        <v>21437</v>
      </c>
      <c r="O80" s="153"/>
      <c r="P80" s="153"/>
    </row>
    <row r="81" spans="1:15" ht="12.75">
      <c r="A81" s="74">
        <v>3111</v>
      </c>
      <c r="B81" s="11" t="s">
        <v>58</v>
      </c>
      <c r="C81" s="124">
        <v>0</v>
      </c>
      <c r="D81" s="131">
        <v>21437</v>
      </c>
      <c r="E81" s="133"/>
      <c r="F81" s="131">
        <v>0</v>
      </c>
      <c r="G81" s="131">
        <v>0</v>
      </c>
      <c r="H81" s="131">
        <v>0</v>
      </c>
      <c r="I81" s="131">
        <v>21437</v>
      </c>
      <c r="J81" s="131">
        <v>0</v>
      </c>
      <c r="K81" s="159">
        <v>0</v>
      </c>
      <c r="L81" s="126">
        <f t="shared" si="14"/>
        <v>21437</v>
      </c>
      <c r="O81" s="153"/>
    </row>
    <row r="82" spans="1:16" ht="12.75">
      <c r="A82" s="74">
        <v>313</v>
      </c>
      <c r="B82" s="11" t="s">
        <v>26</v>
      </c>
      <c r="C82" s="124">
        <v>0</v>
      </c>
      <c r="D82" s="131">
        <f>SUM(D83)</f>
        <v>3568</v>
      </c>
      <c r="E82" s="134"/>
      <c r="F82" s="131">
        <v>0</v>
      </c>
      <c r="G82" s="131">
        <v>0</v>
      </c>
      <c r="H82" s="131">
        <v>0</v>
      </c>
      <c r="I82" s="131">
        <f>SUM(I83)</f>
        <v>3568</v>
      </c>
      <c r="J82" s="131">
        <v>0</v>
      </c>
      <c r="K82" s="146">
        <f>SUM(K83)</f>
        <v>0</v>
      </c>
      <c r="L82" s="126">
        <f t="shared" si="14"/>
        <v>3568</v>
      </c>
      <c r="O82" s="153"/>
      <c r="P82" s="153"/>
    </row>
    <row r="83" spans="1:15" ht="12.75">
      <c r="A83" s="74">
        <v>3132</v>
      </c>
      <c r="B83" s="11" t="s">
        <v>59</v>
      </c>
      <c r="C83" s="124">
        <v>0</v>
      </c>
      <c r="D83" s="131">
        <v>3568</v>
      </c>
      <c r="E83" s="134"/>
      <c r="F83" s="131">
        <v>0</v>
      </c>
      <c r="G83" s="131">
        <v>0</v>
      </c>
      <c r="H83" s="131">
        <v>0</v>
      </c>
      <c r="I83" s="131">
        <v>3568</v>
      </c>
      <c r="J83" s="131">
        <v>0</v>
      </c>
      <c r="K83" s="159">
        <v>0</v>
      </c>
      <c r="L83" s="126">
        <f t="shared" si="14"/>
        <v>3568</v>
      </c>
      <c r="O83" s="153"/>
    </row>
    <row r="84" spans="1:16" ht="12.75">
      <c r="A84" s="75">
        <v>32</v>
      </c>
      <c r="B84" s="78" t="s">
        <v>27</v>
      </c>
      <c r="C84" s="127">
        <v>0</v>
      </c>
      <c r="D84" s="126">
        <f>SUM(D85+D88+D91)</f>
        <v>196245</v>
      </c>
      <c r="E84" s="133"/>
      <c r="F84" s="126">
        <v>0</v>
      </c>
      <c r="G84" s="126">
        <v>0</v>
      </c>
      <c r="H84" s="126">
        <v>0</v>
      </c>
      <c r="I84" s="126">
        <f>SUM(I85+I88+I91)</f>
        <v>196245</v>
      </c>
      <c r="J84" s="126">
        <v>0</v>
      </c>
      <c r="K84" s="155">
        <f>SUM(K88+K85)</f>
        <v>0</v>
      </c>
      <c r="L84" s="126">
        <f t="shared" si="14"/>
        <v>196245</v>
      </c>
      <c r="O84" s="154"/>
      <c r="P84" s="154"/>
    </row>
    <row r="85" spans="1:16" ht="12.75">
      <c r="A85" s="74">
        <v>321</v>
      </c>
      <c r="B85" s="11" t="s">
        <v>28</v>
      </c>
      <c r="C85" s="124">
        <f>SUM(C87)</f>
        <v>0</v>
      </c>
      <c r="D85" s="131">
        <f>SUM(D86:D87)</f>
        <v>30341</v>
      </c>
      <c r="E85" s="134"/>
      <c r="F85" s="131">
        <v>0</v>
      </c>
      <c r="G85" s="131">
        <v>0</v>
      </c>
      <c r="H85" s="131">
        <v>0</v>
      </c>
      <c r="I85" s="131">
        <f>SUM(I86:I87)</f>
        <v>30341</v>
      </c>
      <c r="J85" s="131">
        <v>0</v>
      </c>
      <c r="K85" s="146">
        <v>0</v>
      </c>
      <c r="L85" s="126">
        <f t="shared" si="14"/>
        <v>30341</v>
      </c>
      <c r="O85" s="153"/>
      <c r="P85" s="153"/>
    </row>
    <row r="86" spans="1:15" ht="12.75">
      <c r="A86" s="74">
        <v>3211</v>
      </c>
      <c r="B86" s="11" t="s">
        <v>60</v>
      </c>
      <c r="C86" s="125">
        <v>0</v>
      </c>
      <c r="D86" s="131">
        <v>29863</v>
      </c>
      <c r="E86" s="134"/>
      <c r="F86" s="131">
        <v>0</v>
      </c>
      <c r="G86" s="131">
        <v>0</v>
      </c>
      <c r="H86" s="131">
        <v>0</v>
      </c>
      <c r="I86" s="131">
        <v>29863</v>
      </c>
      <c r="J86" s="131">
        <v>0</v>
      </c>
      <c r="K86" s="160">
        <v>0</v>
      </c>
      <c r="L86" s="126">
        <f t="shared" si="14"/>
        <v>29863</v>
      </c>
      <c r="O86" s="153"/>
    </row>
    <row r="87" spans="1:15" ht="25.5">
      <c r="A87" s="74">
        <v>3212</v>
      </c>
      <c r="B87" s="11" t="s">
        <v>61</v>
      </c>
      <c r="C87" s="132">
        <v>0</v>
      </c>
      <c r="D87" s="131">
        <v>478</v>
      </c>
      <c r="E87" s="133"/>
      <c r="F87" s="131">
        <v>0</v>
      </c>
      <c r="G87" s="131">
        <v>0</v>
      </c>
      <c r="H87" s="131">
        <v>0</v>
      </c>
      <c r="I87" s="131">
        <v>478</v>
      </c>
      <c r="J87" s="131">
        <v>0</v>
      </c>
      <c r="K87" s="159">
        <v>0</v>
      </c>
      <c r="L87" s="126">
        <f t="shared" si="14"/>
        <v>478</v>
      </c>
      <c r="O87" s="153"/>
    </row>
    <row r="88" spans="1:16" ht="12.75">
      <c r="A88" s="74">
        <v>323</v>
      </c>
      <c r="B88" s="11" t="s">
        <v>30</v>
      </c>
      <c r="C88" s="124">
        <v>0</v>
      </c>
      <c r="D88" s="131">
        <f>SUM(D89:D90)</f>
        <v>119451</v>
      </c>
      <c r="E88" s="134"/>
      <c r="F88" s="131">
        <v>0</v>
      </c>
      <c r="G88" s="131">
        <v>0</v>
      </c>
      <c r="H88" s="131">
        <v>0</v>
      </c>
      <c r="I88" s="131">
        <f>SUM(I89:I90)</f>
        <v>119451</v>
      </c>
      <c r="J88" s="131">
        <v>0</v>
      </c>
      <c r="K88" s="146">
        <f>SUM(K89:K90)</f>
        <v>0</v>
      </c>
      <c r="L88" s="126">
        <f t="shared" si="14"/>
        <v>119451</v>
      </c>
      <c r="O88" s="153"/>
      <c r="P88" s="153"/>
    </row>
    <row r="89" spans="1:15" ht="12.75">
      <c r="A89" s="74">
        <v>3237</v>
      </c>
      <c r="B89" s="11" t="s">
        <v>75</v>
      </c>
      <c r="C89" s="124">
        <f>SUM(C94+C90)</f>
        <v>0</v>
      </c>
      <c r="D89" s="131">
        <v>92906</v>
      </c>
      <c r="E89" s="134"/>
      <c r="F89" s="131">
        <v>0</v>
      </c>
      <c r="G89" s="131">
        <v>0</v>
      </c>
      <c r="H89" s="131">
        <v>0</v>
      </c>
      <c r="I89" s="131">
        <v>92906</v>
      </c>
      <c r="J89" s="131">
        <v>0</v>
      </c>
      <c r="K89" s="159">
        <v>0</v>
      </c>
      <c r="L89" s="126">
        <f t="shared" si="14"/>
        <v>92906</v>
      </c>
      <c r="O89" s="153"/>
    </row>
    <row r="90" spans="1:15" ht="12.75">
      <c r="A90" s="74">
        <v>3239</v>
      </c>
      <c r="B90" s="11" t="s">
        <v>77</v>
      </c>
      <c r="C90" s="124">
        <f>SUM(C93)</f>
        <v>0</v>
      </c>
      <c r="D90" s="131">
        <v>26545</v>
      </c>
      <c r="E90" s="134"/>
      <c r="F90" s="131">
        <v>0</v>
      </c>
      <c r="G90" s="131">
        <v>0</v>
      </c>
      <c r="H90" s="131">
        <v>0</v>
      </c>
      <c r="I90" s="131">
        <v>26545</v>
      </c>
      <c r="J90" s="131">
        <v>0</v>
      </c>
      <c r="K90" s="159">
        <v>0</v>
      </c>
      <c r="L90" s="126">
        <f t="shared" si="14"/>
        <v>26545</v>
      </c>
      <c r="O90" s="153"/>
    </row>
    <row r="91" spans="1:16" ht="25.5">
      <c r="A91" s="74">
        <v>324</v>
      </c>
      <c r="B91" s="11" t="s">
        <v>42</v>
      </c>
      <c r="C91" s="106">
        <f>SUM(C92)</f>
        <v>0</v>
      </c>
      <c r="D91" s="124">
        <f>SUM(D92)</f>
        <v>46453</v>
      </c>
      <c r="E91" s="152"/>
      <c r="F91" s="106">
        <f>SUM(F92)</f>
        <v>0</v>
      </c>
      <c r="G91" s="107">
        <v>0</v>
      </c>
      <c r="H91" s="117">
        <f>SUM(H92)</f>
        <v>0</v>
      </c>
      <c r="I91" s="124">
        <f>SUM(I92)</f>
        <v>46453</v>
      </c>
      <c r="J91" s="107">
        <v>0</v>
      </c>
      <c r="K91" s="146">
        <f>SUM(K92)</f>
        <v>0</v>
      </c>
      <c r="L91" s="126">
        <f t="shared" si="14"/>
        <v>46453</v>
      </c>
      <c r="O91" s="106"/>
      <c r="P91" s="106"/>
    </row>
    <row r="92" spans="1:15" ht="25.5">
      <c r="A92" s="74">
        <v>3241</v>
      </c>
      <c r="B92" s="11" t="s">
        <v>42</v>
      </c>
      <c r="C92" s="124">
        <v>0</v>
      </c>
      <c r="D92" s="124">
        <v>46453</v>
      </c>
      <c r="E92" s="128"/>
      <c r="F92" s="113">
        <v>0</v>
      </c>
      <c r="G92" s="107">
        <v>0</v>
      </c>
      <c r="H92" s="142">
        <v>0</v>
      </c>
      <c r="I92" s="124">
        <v>46453</v>
      </c>
      <c r="J92" s="107">
        <v>0</v>
      </c>
      <c r="K92" s="161">
        <v>0</v>
      </c>
      <c r="L92" s="126">
        <f t="shared" si="14"/>
        <v>46453</v>
      </c>
      <c r="O92" s="146"/>
    </row>
    <row r="93" spans="1:16" ht="25.5">
      <c r="A93" s="75">
        <v>4</v>
      </c>
      <c r="B93" s="78" t="s">
        <v>35</v>
      </c>
      <c r="C93" s="151">
        <v>0</v>
      </c>
      <c r="D93" s="126">
        <v>0</v>
      </c>
      <c r="E93" s="133"/>
      <c r="F93" s="126">
        <v>0</v>
      </c>
      <c r="G93" s="126">
        <v>0</v>
      </c>
      <c r="H93" s="126">
        <v>0</v>
      </c>
      <c r="I93" s="127">
        <f>SUM(I94+I97)</f>
        <v>0</v>
      </c>
      <c r="J93" s="126">
        <v>0</v>
      </c>
      <c r="K93" s="155">
        <f>SUM(K94+K97)</f>
        <v>0</v>
      </c>
      <c r="L93" s="126">
        <f t="shared" si="14"/>
        <v>0</v>
      </c>
      <c r="O93" s="151"/>
      <c r="P93" s="151"/>
    </row>
    <row r="94" spans="1:16" ht="25.5">
      <c r="A94" s="75">
        <v>41</v>
      </c>
      <c r="B94" s="78" t="s">
        <v>38</v>
      </c>
      <c r="C94" s="127">
        <f>SUM(E94:H94)</f>
        <v>0</v>
      </c>
      <c r="D94" s="126">
        <v>0</v>
      </c>
      <c r="E94" s="133"/>
      <c r="F94" s="126">
        <v>0</v>
      </c>
      <c r="G94" s="126">
        <v>0</v>
      </c>
      <c r="H94" s="126">
        <v>0</v>
      </c>
      <c r="I94" s="127">
        <f>SUM(I95)</f>
        <v>0</v>
      </c>
      <c r="J94" s="126">
        <v>0</v>
      </c>
      <c r="K94" s="155">
        <f>SUM(K95)</f>
        <v>0</v>
      </c>
      <c r="L94" s="126">
        <f t="shared" si="14"/>
        <v>0</v>
      </c>
      <c r="O94" s="127"/>
      <c r="P94" s="127"/>
    </row>
    <row r="95" spans="1:16" ht="12.75">
      <c r="A95" s="74">
        <v>412</v>
      </c>
      <c r="B95" s="11" t="s">
        <v>46</v>
      </c>
      <c r="C95" s="132">
        <v>0</v>
      </c>
      <c r="D95" s="131">
        <v>0</v>
      </c>
      <c r="E95" s="134"/>
      <c r="F95" s="131">
        <v>0</v>
      </c>
      <c r="G95" s="131">
        <v>0</v>
      </c>
      <c r="H95" s="131">
        <v>0</v>
      </c>
      <c r="I95" s="124">
        <f>SUM(I96)</f>
        <v>0</v>
      </c>
      <c r="J95" s="131">
        <v>0</v>
      </c>
      <c r="K95" s="146">
        <f>SUM(K96)</f>
        <v>0</v>
      </c>
      <c r="L95" s="126">
        <f t="shared" si="14"/>
        <v>0</v>
      </c>
      <c r="O95" s="132"/>
      <c r="P95" s="132"/>
    </row>
    <row r="96" spans="1:16" ht="12.75">
      <c r="A96" s="74">
        <v>4124</v>
      </c>
      <c r="B96" s="11" t="s">
        <v>52</v>
      </c>
      <c r="C96" s="132">
        <v>0</v>
      </c>
      <c r="D96" s="131">
        <v>0</v>
      </c>
      <c r="E96" s="134"/>
      <c r="F96" s="131">
        <v>0</v>
      </c>
      <c r="G96" s="131">
        <v>0</v>
      </c>
      <c r="H96" s="131">
        <v>0</v>
      </c>
      <c r="I96" s="132">
        <v>0</v>
      </c>
      <c r="J96" s="131">
        <v>0</v>
      </c>
      <c r="K96" s="159">
        <v>0</v>
      </c>
      <c r="L96" s="126">
        <f t="shared" si="14"/>
        <v>0</v>
      </c>
      <c r="O96" s="132"/>
      <c r="P96" s="132"/>
    </row>
    <row r="97" spans="1:16" ht="25.5">
      <c r="A97" s="75">
        <v>42</v>
      </c>
      <c r="B97" s="78" t="s">
        <v>36</v>
      </c>
      <c r="C97" s="151">
        <v>0</v>
      </c>
      <c r="D97" s="126">
        <v>0</v>
      </c>
      <c r="E97" s="133"/>
      <c r="F97" s="126">
        <v>0</v>
      </c>
      <c r="G97" s="126">
        <v>0</v>
      </c>
      <c r="H97" s="126">
        <v>0</v>
      </c>
      <c r="I97" s="127">
        <f>SUM(I98)</f>
        <v>0</v>
      </c>
      <c r="J97" s="126">
        <v>0</v>
      </c>
      <c r="K97" s="155">
        <f>SUM(K98)</f>
        <v>0</v>
      </c>
      <c r="L97" s="126">
        <f t="shared" si="14"/>
        <v>0</v>
      </c>
      <c r="O97" s="151"/>
      <c r="P97" s="151"/>
    </row>
    <row r="98" spans="1:16" ht="12.75">
      <c r="A98" s="74">
        <v>422</v>
      </c>
      <c r="B98" s="11" t="s">
        <v>34</v>
      </c>
      <c r="C98" s="124">
        <v>0</v>
      </c>
      <c r="D98" s="131">
        <v>0</v>
      </c>
      <c r="E98" s="134"/>
      <c r="F98" s="131">
        <v>0</v>
      </c>
      <c r="G98" s="131">
        <v>0</v>
      </c>
      <c r="H98" s="131">
        <v>0</v>
      </c>
      <c r="I98" s="124">
        <f>K99</f>
        <v>0</v>
      </c>
      <c r="J98" s="131">
        <v>0</v>
      </c>
      <c r="K98" s="146">
        <f>M99</f>
        <v>0</v>
      </c>
      <c r="L98" s="126">
        <f t="shared" si="14"/>
        <v>0</v>
      </c>
      <c r="O98" s="124"/>
      <c r="P98" s="124"/>
    </row>
    <row r="99" spans="1:16" ht="12.75">
      <c r="A99" s="74">
        <v>4221</v>
      </c>
      <c r="B99" s="11" t="s">
        <v>53</v>
      </c>
      <c r="C99" s="124">
        <f>SUM(C100)</f>
        <v>0</v>
      </c>
      <c r="D99" s="131">
        <v>0</v>
      </c>
      <c r="E99" s="134"/>
      <c r="F99" s="131">
        <v>0</v>
      </c>
      <c r="G99" s="131">
        <v>0</v>
      </c>
      <c r="H99" s="131">
        <v>0</v>
      </c>
      <c r="I99" s="132">
        <v>0</v>
      </c>
      <c r="J99" s="131">
        <v>0</v>
      </c>
      <c r="K99" s="159">
        <v>0</v>
      </c>
      <c r="L99" s="126">
        <f t="shared" si="14"/>
        <v>0</v>
      </c>
      <c r="O99" s="124"/>
      <c r="P99" s="124"/>
    </row>
    <row r="100" spans="1:16" ht="12.75">
      <c r="A100" s="74">
        <v>4224</v>
      </c>
      <c r="B100" s="11" t="s">
        <v>96</v>
      </c>
      <c r="C100" s="124">
        <f>SUM(C101)</f>
        <v>0</v>
      </c>
      <c r="D100" s="131">
        <v>0</v>
      </c>
      <c r="E100" s="134"/>
      <c r="F100" s="131">
        <v>0</v>
      </c>
      <c r="G100" s="131">
        <v>0</v>
      </c>
      <c r="H100" s="131">
        <v>0</v>
      </c>
      <c r="I100" s="132">
        <v>0</v>
      </c>
      <c r="J100" s="131">
        <v>0</v>
      </c>
      <c r="K100" s="159">
        <v>0</v>
      </c>
      <c r="L100" s="126">
        <f t="shared" si="14"/>
        <v>0</v>
      </c>
      <c r="O100" s="124"/>
      <c r="P100" s="124"/>
    </row>
    <row r="101" spans="1:15" ht="12.75">
      <c r="A101" s="74"/>
      <c r="B101" s="11"/>
      <c r="C101" s="132"/>
      <c r="D101" s="136"/>
      <c r="E101" s="134"/>
      <c r="F101" s="131"/>
      <c r="G101" s="131"/>
      <c r="H101" s="131"/>
      <c r="I101" s="124"/>
      <c r="J101" s="136"/>
      <c r="K101" s="157"/>
      <c r="L101" s="57"/>
      <c r="O101" s="132"/>
    </row>
    <row r="102" spans="1:16" ht="12.75">
      <c r="A102" s="85" t="s">
        <v>90</v>
      </c>
      <c r="B102" s="78" t="s">
        <v>87</v>
      </c>
      <c r="C102" s="127">
        <f>SUM(C103)</f>
        <v>203328</v>
      </c>
      <c r="D102" s="126">
        <v>0</v>
      </c>
      <c r="E102" s="133"/>
      <c r="F102" s="126">
        <v>0</v>
      </c>
      <c r="G102" s="126">
        <v>0</v>
      </c>
      <c r="H102" s="126">
        <v>0</v>
      </c>
      <c r="I102" s="127">
        <f>SUM(I103)</f>
        <v>0</v>
      </c>
      <c r="J102" s="126">
        <v>0</v>
      </c>
      <c r="K102" s="154">
        <v>0</v>
      </c>
      <c r="L102" s="126">
        <f aca="true" t="shared" si="15" ref="L102:L124">SUM(F102:K102)</f>
        <v>0</v>
      </c>
      <c r="O102" s="127"/>
      <c r="P102" s="109"/>
    </row>
    <row r="103" spans="1:16" ht="12.75">
      <c r="A103" s="75">
        <v>3</v>
      </c>
      <c r="B103" s="78" t="s">
        <v>22</v>
      </c>
      <c r="C103" s="127">
        <f>SUM(C118+C115+C109+C104)</f>
        <v>203328</v>
      </c>
      <c r="D103" s="126">
        <v>0</v>
      </c>
      <c r="E103" s="133"/>
      <c r="F103" s="126">
        <v>0</v>
      </c>
      <c r="G103" s="126">
        <v>0</v>
      </c>
      <c r="H103" s="126">
        <v>0</v>
      </c>
      <c r="I103" s="127">
        <f>SUM(I115+I109+I104)</f>
        <v>0</v>
      </c>
      <c r="J103" s="126">
        <v>0</v>
      </c>
      <c r="K103" s="154">
        <v>0</v>
      </c>
      <c r="L103" s="126">
        <f t="shared" si="15"/>
        <v>0</v>
      </c>
      <c r="O103" s="127"/>
      <c r="P103" s="109"/>
    </row>
    <row r="104" spans="1:16" ht="12.75">
      <c r="A104" s="75">
        <v>31</v>
      </c>
      <c r="B104" s="78" t="s">
        <v>23</v>
      </c>
      <c r="C104" s="151">
        <v>0</v>
      </c>
      <c r="D104" s="126">
        <v>0</v>
      </c>
      <c r="E104" s="133"/>
      <c r="F104" s="126">
        <v>0</v>
      </c>
      <c r="G104" s="126">
        <v>0</v>
      </c>
      <c r="H104" s="126">
        <v>0</v>
      </c>
      <c r="I104" s="127">
        <f>SUM(I105+I107)</f>
        <v>0</v>
      </c>
      <c r="J104" s="126">
        <v>0</v>
      </c>
      <c r="K104" s="154">
        <v>0</v>
      </c>
      <c r="L104" s="126">
        <f t="shared" si="15"/>
        <v>0</v>
      </c>
      <c r="O104" s="151"/>
      <c r="P104" s="151"/>
    </row>
    <row r="105" spans="1:16" ht="12.75">
      <c r="A105" s="74">
        <v>311</v>
      </c>
      <c r="B105" s="11" t="s">
        <v>24</v>
      </c>
      <c r="C105" s="132">
        <v>0</v>
      </c>
      <c r="D105" s="131">
        <v>0</v>
      </c>
      <c r="E105" s="134"/>
      <c r="F105" s="131">
        <v>0</v>
      </c>
      <c r="G105" s="131">
        <v>0</v>
      </c>
      <c r="H105" s="131">
        <v>0</v>
      </c>
      <c r="I105" s="125">
        <f>SUM(I106)</f>
        <v>0</v>
      </c>
      <c r="J105" s="131">
        <v>0</v>
      </c>
      <c r="K105" s="153">
        <v>0</v>
      </c>
      <c r="L105" s="131">
        <f t="shared" si="15"/>
        <v>0</v>
      </c>
      <c r="O105" s="132"/>
      <c r="P105" s="132"/>
    </row>
    <row r="106" spans="1:16" ht="12.75">
      <c r="A106" s="74">
        <v>3111</v>
      </c>
      <c r="B106" s="11" t="s">
        <v>58</v>
      </c>
      <c r="C106" s="124">
        <v>0</v>
      </c>
      <c r="D106" s="131">
        <v>0</v>
      </c>
      <c r="E106" s="134"/>
      <c r="F106" s="131">
        <v>0</v>
      </c>
      <c r="G106" s="131">
        <v>0</v>
      </c>
      <c r="H106" s="131">
        <v>0</v>
      </c>
      <c r="I106" s="125">
        <v>0</v>
      </c>
      <c r="J106" s="131">
        <v>0</v>
      </c>
      <c r="K106" s="153">
        <v>0</v>
      </c>
      <c r="L106" s="131">
        <f t="shared" si="15"/>
        <v>0</v>
      </c>
      <c r="O106" s="124"/>
      <c r="P106" s="124"/>
    </row>
    <row r="107" spans="1:16" ht="12.75">
      <c r="A107" s="74">
        <v>313</v>
      </c>
      <c r="B107" s="11" t="s">
        <v>26</v>
      </c>
      <c r="C107" s="124">
        <f>SUM(C108)</f>
        <v>0</v>
      </c>
      <c r="D107" s="131">
        <v>0</v>
      </c>
      <c r="E107" s="134"/>
      <c r="F107" s="131">
        <v>0</v>
      </c>
      <c r="G107" s="131">
        <v>0</v>
      </c>
      <c r="H107" s="131">
        <v>0</v>
      </c>
      <c r="I107" s="125">
        <f>SUM(I108)</f>
        <v>0</v>
      </c>
      <c r="J107" s="131">
        <v>0</v>
      </c>
      <c r="K107" s="153">
        <v>0</v>
      </c>
      <c r="L107" s="131">
        <f t="shared" si="15"/>
        <v>0</v>
      </c>
      <c r="O107" s="124"/>
      <c r="P107" s="124"/>
    </row>
    <row r="108" spans="1:16" ht="12.75">
      <c r="A108" s="74">
        <v>3132</v>
      </c>
      <c r="B108" s="11" t="s">
        <v>59</v>
      </c>
      <c r="C108" s="124">
        <v>0</v>
      </c>
      <c r="D108" s="131">
        <v>0</v>
      </c>
      <c r="E108" s="134"/>
      <c r="F108" s="131">
        <v>0</v>
      </c>
      <c r="G108" s="131">
        <v>0</v>
      </c>
      <c r="H108" s="131">
        <v>0</v>
      </c>
      <c r="I108" s="125">
        <v>0</v>
      </c>
      <c r="J108" s="131">
        <v>0</v>
      </c>
      <c r="K108" s="153">
        <v>0</v>
      </c>
      <c r="L108" s="131">
        <f t="shared" si="15"/>
        <v>0</v>
      </c>
      <c r="O108" s="124"/>
      <c r="P108" s="124"/>
    </row>
    <row r="109" spans="1:16" ht="12.75">
      <c r="A109" s="75">
        <v>32</v>
      </c>
      <c r="B109" s="78" t="s">
        <v>27</v>
      </c>
      <c r="C109" s="127">
        <f>SUM(C110+C112)</f>
        <v>0</v>
      </c>
      <c r="D109" s="126">
        <v>0</v>
      </c>
      <c r="E109" s="133"/>
      <c r="F109" s="126">
        <v>0</v>
      </c>
      <c r="G109" s="126">
        <v>0</v>
      </c>
      <c r="H109" s="126">
        <v>0</v>
      </c>
      <c r="I109" s="127">
        <f>SUM(I113+I110)</f>
        <v>0</v>
      </c>
      <c r="J109" s="126">
        <v>0</v>
      </c>
      <c r="K109" s="154">
        <v>0</v>
      </c>
      <c r="L109" s="126">
        <f t="shared" si="15"/>
        <v>0</v>
      </c>
      <c r="O109" s="127"/>
      <c r="P109" s="127"/>
    </row>
    <row r="110" spans="1:16" ht="12.75">
      <c r="A110" s="74">
        <v>321</v>
      </c>
      <c r="B110" s="11" t="s">
        <v>28</v>
      </c>
      <c r="C110" s="125">
        <f>SUM(C111)</f>
        <v>0</v>
      </c>
      <c r="D110" s="131">
        <v>0</v>
      </c>
      <c r="E110" s="134"/>
      <c r="F110" s="131">
        <v>0</v>
      </c>
      <c r="G110" s="131">
        <v>0</v>
      </c>
      <c r="H110" s="131">
        <v>0</v>
      </c>
      <c r="I110" s="124">
        <f>SUM(I111+I112)</f>
        <v>0</v>
      </c>
      <c r="J110" s="131">
        <v>0</v>
      </c>
      <c r="K110" s="153">
        <v>0</v>
      </c>
      <c r="L110" s="131">
        <f t="shared" si="15"/>
        <v>0</v>
      </c>
      <c r="O110" s="125"/>
      <c r="P110" s="125"/>
    </row>
    <row r="111" spans="1:16" ht="12.75">
      <c r="A111" s="74">
        <v>3211</v>
      </c>
      <c r="B111" s="11" t="s">
        <v>60</v>
      </c>
      <c r="C111" s="125">
        <v>0</v>
      </c>
      <c r="D111" s="131">
        <v>0</v>
      </c>
      <c r="E111" s="134"/>
      <c r="F111" s="131">
        <v>0</v>
      </c>
      <c r="G111" s="131">
        <v>0</v>
      </c>
      <c r="H111" s="131">
        <v>0</v>
      </c>
      <c r="I111" s="125">
        <v>0</v>
      </c>
      <c r="J111" s="131">
        <v>0</v>
      </c>
      <c r="K111" s="153">
        <v>0</v>
      </c>
      <c r="L111" s="131">
        <f t="shared" si="15"/>
        <v>0</v>
      </c>
      <c r="O111" s="125"/>
      <c r="P111" s="125"/>
    </row>
    <row r="112" spans="1:16" ht="25.5">
      <c r="A112" s="74">
        <v>3212</v>
      </c>
      <c r="B112" s="11" t="s">
        <v>61</v>
      </c>
      <c r="C112" s="125">
        <f>SUM(C113)</f>
        <v>0</v>
      </c>
      <c r="D112" s="131">
        <v>0</v>
      </c>
      <c r="E112" s="134"/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53">
        <v>0</v>
      </c>
      <c r="L112" s="131">
        <f t="shared" si="15"/>
        <v>0</v>
      </c>
      <c r="O112" s="125"/>
      <c r="P112" s="125"/>
    </row>
    <row r="113" spans="1:16" ht="12.75">
      <c r="A113" s="74">
        <v>323</v>
      </c>
      <c r="B113" s="11" t="s">
        <v>30</v>
      </c>
      <c r="C113" s="125">
        <v>0</v>
      </c>
      <c r="D113" s="131">
        <v>0</v>
      </c>
      <c r="E113" s="134"/>
      <c r="F113" s="131">
        <v>0</v>
      </c>
      <c r="G113" s="131">
        <v>0</v>
      </c>
      <c r="H113" s="131">
        <v>0</v>
      </c>
      <c r="I113" s="124">
        <f>SUM(I114)</f>
        <v>0</v>
      </c>
      <c r="J113" s="131">
        <v>0</v>
      </c>
      <c r="K113" s="153">
        <v>0</v>
      </c>
      <c r="L113" s="131">
        <f t="shared" si="15"/>
        <v>0</v>
      </c>
      <c r="O113" s="125"/>
      <c r="P113" s="125"/>
    </row>
    <row r="114" spans="1:16" ht="12.75">
      <c r="A114" s="74">
        <v>3237</v>
      </c>
      <c r="B114" s="11" t="s">
        <v>75</v>
      </c>
      <c r="C114" s="124">
        <f>SUM(C125+C115)</f>
        <v>0</v>
      </c>
      <c r="D114" s="131">
        <v>0</v>
      </c>
      <c r="E114" s="134"/>
      <c r="F114" s="131">
        <v>0</v>
      </c>
      <c r="G114" s="131">
        <v>0</v>
      </c>
      <c r="H114" s="131">
        <v>0</v>
      </c>
      <c r="I114" s="125">
        <v>0</v>
      </c>
      <c r="J114" s="131">
        <v>0</v>
      </c>
      <c r="K114" s="153">
        <v>0</v>
      </c>
      <c r="L114" s="131">
        <f t="shared" si="15"/>
        <v>0</v>
      </c>
      <c r="O114" s="124"/>
      <c r="P114" s="124"/>
    </row>
    <row r="115" spans="1:16" ht="12.75">
      <c r="A115" s="75">
        <v>35</v>
      </c>
      <c r="B115" s="78" t="s">
        <v>88</v>
      </c>
      <c r="C115" s="124">
        <f>SUM(C116+C117)</f>
        <v>0</v>
      </c>
      <c r="D115" s="126">
        <v>0</v>
      </c>
      <c r="E115" s="133"/>
      <c r="F115" s="126">
        <v>0</v>
      </c>
      <c r="G115" s="126">
        <v>0</v>
      </c>
      <c r="H115" s="126">
        <v>0</v>
      </c>
      <c r="I115" s="127">
        <f>SUM(I116)</f>
        <v>0</v>
      </c>
      <c r="J115" s="126">
        <v>0</v>
      </c>
      <c r="K115" s="154">
        <v>0</v>
      </c>
      <c r="L115" s="126">
        <f t="shared" si="15"/>
        <v>0</v>
      </c>
      <c r="O115" s="124"/>
      <c r="P115" s="124"/>
    </row>
    <row r="116" spans="1:16" ht="12.75">
      <c r="A116" s="74">
        <v>353</v>
      </c>
      <c r="B116" s="11" t="s">
        <v>89</v>
      </c>
      <c r="C116" s="125">
        <v>0</v>
      </c>
      <c r="D116" s="131">
        <v>0</v>
      </c>
      <c r="E116" s="134"/>
      <c r="F116" s="131">
        <v>0</v>
      </c>
      <c r="G116" s="131">
        <v>0</v>
      </c>
      <c r="H116" s="131">
        <v>0</v>
      </c>
      <c r="I116" s="124">
        <f>SUM(I117)</f>
        <v>0</v>
      </c>
      <c r="J116" s="131">
        <v>0</v>
      </c>
      <c r="K116" s="153">
        <v>0</v>
      </c>
      <c r="L116" s="131">
        <f t="shared" si="15"/>
        <v>0</v>
      </c>
      <c r="O116" s="125"/>
      <c r="P116" s="125"/>
    </row>
    <row r="117" spans="1:16" ht="12.75">
      <c r="A117" s="74">
        <v>3531</v>
      </c>
      <c r="B117" s="11" t="s">
        <v>89</v>
      </c>
      <c r="C117" s="125">
        <v>0</v>
      </c>
      <c r="D117" s="131">
        <v>0</v>
      </c>
      <c r="E117" s="134"/>
      <c r="F117" s="131">
        <v>0</v>
      </c>
      <c r="G117" s="131">
        <v>0</v>
      </c>
      <c r="H117" s="131">
        <v>0</v>
      </c>
      <c r="I117" s="125">
        <v>0</v>
      </c>
      <c r="J117" s="131">
        <v>0</v>
      </c>
      <c r="K117" s="153">
        <v>0</v>
      </c>
      <c r="L117" s="131">
        <f t="shared" si="15"/>
        <v>0</v>
      </c>
      <c r="O117" s="125"/>
      <c r="P117" s="125"/>
    </row>
    <row r="118" spans="1:16" ht="12.75">
      <c r="A118" s="75">
        <v>36</v>
      </c>
      <c r="B118" s="78" t="s">
        <v>108</v>
      </c>
      <c r="C118" s="127">
        <f>SUM(C119+C121+C123)</f>
        <v>203328</v>
      </c>
      <c r="D118" s="127">
        <v>0</v>
      </c>
      <c r="E118" s="134"/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155">
        <v>0</v>
      </c>
      <c r="L118" s="126">
        <f t="shared" si="15"/>
        <v>0</v>
      </c>
      <c r="O118" s="127"/>
      <c r="P118" s="127"/>
    </row>
    <row r="119" spans="1:16" ht="12.75">
      <c r="A119" s="74">
        <v>361</v>
      </c>
      <c r="B119" s="11" t="s">
        <v>109</v>
      </c>
      <c r="C119" s="124">
        <f>SUM(C120)</f>
        <v>144656</v>
      </c>
      <c r="D119" s="124">
        <v>0</v>
      </c>
      <c r="E119" s="134"/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146">
        <v>0</v>
      </c>
      <c r="L119" s="131">
        <f t="shared" si="15"/>
        <v>0</v>
      </c>
      <c r="O119" s="124"/>
      <c r="P119" s="124"/>
    </row>
    <row r="120" spans="1:15" ht="12.75">
      <c r="A120" s="74">
        <v>3611</v>
      </c>
      <c r="B120" s="11" t="s">
        <v>110</v>
      </c>
      <c r="C120" s="149">
        <v>144656</v>
      </c>
      <c r="D120" s="124">
        <v>0</v>
      </c>
      <c r="E120" s="134"/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146">
        <v>0</v>
      </c>
      <c r="L120" s="131">
        <f t="shared" si="15"/>
        <v>0</v>
      </c>
      <c r="O120" s="149"/>
    </row>
    <row r="121" spans="1:16" ht="25.5">
      <c r="A121" s="74">
        <v>368</v>
      </c>
      <c r="B121" s="11" t="s">
        <v>111</v>
      </c>
      <c r="C121" s="124">
        <f>SUM(C122)</f>
        <v>36643</v>
      </c>
      <c r="D121" s="127">
        <v>0</v>
      </c>
      <c r="E121" s="134"/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55">
        <v>0</v>
      </c>
      <c r="L121" s="126">
        <f t="shared" si="15"/>
        <v>0</v>
      </c>
      <c r="O121" s="124"/>
      <c r="P121" s="124"/>
    </row>
    <row r="122" spans="1:15" ht="25.5">
      <c r="A122" s="74">
        <v>3681</v>
      </c>
      <c r="B122" s="11" t="s">
        <v>112</v>
      </c>
      <c r="C122" s="149">
        <v>36643</v>
      </c>
      <c r="D122" s="124">
        <v>0</v>
      </c>
      <c r="E122" s="134"/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146">
        <v>0</v>
      </c>
      <c r="L122" s="131">
        <f t="shared" si="15"/>
        <v>0</v>
      </c>
      <c r="O122" s="149"/>
    </row>
    <row r="123" spans="1:16" ht="25.5">
      <c r="A123" s="74">
        <v>369</v>
      </c>
      <c r="B123" s="11" t="s">
        <v>111</v>
      </c>
      <c r="C123" s="124">
        <f>SUM(C124)</f>
        <v>22029</v>
      </c>
      <c r="D123" s="124">
        <v>0</v>
      </c>
      <c r="E123" s="134"/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146">
        <v>0</v>
      </c>
      <c r="L123" s="131">
        <f t="shared" si="15"/>
        <v>0</v>
      </c>
      <c r="O123" s="124"/>
      <c r="P123" s="124"/>
    </row>
    <row r="124" spans="1:15" ht="25.5">
      <c r="A124" s="74">
        <v>3693</v>
      </c>
      <c r="B124" s="11" t="s">
        <v>112</v>
      </c>
      <c r="C124" s="149">
        <v>22029</v>
      </c>
      <c r="D124" s="124">
        <v>0</v>
      </c>
      <c r="E124" s="134"/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146">
        <v>0</v>
      </c>
      <c r="L124" s="131">
        <f t="shared" si="15"/>
        <v>0</v>
      </c>
      <c r="O124" s="149"/>
    </row>
    <row r="125" spans="1:15" ht="12.75">
      <c r="A125" s="74"/>
      <c r="B125" s="11"/>
      <c r="C125" s="124"/>
      <c r="D125" s="126"/>
      <c r="E125" s="134"/>
      <c r="F125" s="131"/>
      <c r="G125" s="131"/>
      <c r="H125" s="131"/>
      <c r="I125" s="127"/>
      <c r="J125" s="136"/>
      <c r="K125" s="126"/>
      <c r="L125" s="126"/>
      <c r="O125" s="124"/>
    </row>
    <row r="126" spans="1:15" ht="12.75">
      <c r="A126" s="75"/>
      <c r="B126" s="78" t="s">
        <v>113</v>
      </c>
      <c r="C126" s="125"/>
      <c r="D126" s="126"/>
      <c r="E126" s="94"/>
      <c r="F126" s="106"/>
      <c r="G126" s="118"/>
      <c r="H126" s="107"/>
      <c r="I126" s="116"/>
      <c r="J126" s="1"/>
      <c r="K126" s="57"/>
      <c r="L126" s="57"/>
      <c r="O126" s="125"/>
    </row>
    <row r="127" spans="1:16" ht="12.75">
      <c r="A127" s="75">
        <v>3</v>
      </c>
      <c r="B127" s="78" t="s">
        <v>22</v>
      </c>
      <c r="C127" s="103">
        <f>SUM(C7)</f>
        <v>1676831</v>
      </c>
      <c r="D127" s="103">
        <f>SUM(D7)</f>
        <v>1825609</v>
      </c>
      <c r="E127" s="93">
        <f>SUM(D127/C127*100)</f>
        <v>108.87256974614617</v>
      </c>
      <c r="F127" s="103">
        <f aca="true" t="shared" si="16" ref="F127:K127">SUM(F7)</f>
        <v>1102835</v>
      </c>
      <c r="G127" s="103">
        <f t="shared" si="16"/>
        <v>19860</v>
      </c>
      <c r="H127" s="103">
        <f t="shared" si="16"/>
        <v>399323</v>
      </c>
      <c r="I127" s="103">
        <f t="shared" si="16"/>
        <v>303591</v>
      </c>
      <c r="J127" s="103">
        <f t="shared" si="16"/>
        <v>0</v>
      </c>
      <c r="K127" s="156">
        <f t="shared" si="16"/>
        <v>126320</v>
      </c>
      <c r="L127" s="126">
        <f>SUM(F127:K127)</f>
        <v>1951929</v>
      </c>
      <c r="O127" s="103"/>
      <c r="P127" s="103"/>
    </row>
    <row r="128" spans="1:16" ht="25.5">
      <c r="A128" s="75">
        <v>4</v>
      </c>
      <c r="B128" s="78" t="s">
        <v>91</v>
      </c>
      <c r="C128" s="57">
        <f>SUM(C62+C93)</f>
        <v>56131</v>
      </c>
      <c r="D128" s="126">
        <v>0</v>
      </c>
      <c r="E128" s="93">
        <f>SUM(D128/C128*100)</f>
        <v>0</v>
      </c>
      <c r="F128" s="57">
        <f>SUM(F62+F93)</f>
        <v>0</v>
      </c>
      <c r="G128" s="57">
        <f>SUM(G62+G93)</f>
        <v>0</v>
      </c>
      <c r="H128" s="57">
        <f>SUM(H62+H93)</f>
        <v>41279</v>
      </c>
      <c r="I128" s="57">
        <f>SUM(I62+I93)</f>
        <v>8274</v>
      </c>
      <c r="J128" s="57">
        <f>SUM(J62+J93)</f>
        <v>3982</v>
      </c>
      <c r="K128" s="156">
        <v>0</v>
      </c>
      <c r="L128" s="126">
        <f>SUM(F128:K128)</f>
        <v>53535</v>
      </c>
      <c r="O128" s="57"/>
      <c r="P128" s="57"/>
    </row>
    <row r="129" spans="1:16" ht="12.75">
      <c r="A129" s="75"/>
      <c r="B129" s="78" t="s">
        <v>92</v>
      </c>
      <c r="C129" s="57">
        <f>SUM(C127:C128)</f>
        <v>1732962</v>
      </c>
      <c r="D129" s="126">
        <f>SUM(D127:D128)</f>
        <v>1825609</v>
      </c>
      <c r="E129" s="93">
        <f>SUM(D129/C129*100)</f>
        <v>105.34616454371186</v>
      </c>
      <c r="F129" s="111">
        <f>SUM(F127+F128)</f>
        <v>1102835</v>
      </c>
      <c r="G129" s="116">
        <f>SUM(G127:G128)</f>
        <v>19860</v>
      </c>
      <c r="H129" s="109">
        <f>SUM(H127:H128)</f>
        <v>440602</v>
      </c>
      <c r="I129" s="116">
        <f>SUM(I127+I128)</f>
        <v>311865</v>
      </c>
      <c r="J129" s="57">
        <f>SUM(J127:J128)</f>
        <v>3982</v>
      </c>
      <c r="K129" s="156">
        <f>SUM(K127:K128)</f>
        <v>126320</v>
      </c>
      <c r="L129" s="126">
        <f>SUM(F129:K129)</f>
        <v>2005464</v>
      </c>
      <c r="O129" s="57"/>
      <c r="P129" s="57"/>
    </row>
    <row r="130" spans="1:15" ht="12.75">
      <c r="A130" s="75"/>
      <c r="B130" s="11"/>
      <c r="C130" s="127"/>
      <c r="D130" s="55"/>
      <c r="E130" s="94"/>
      <c r="F130" s="106"/>
      <c r="G130" s="118"/>
      <c r="H130" s="107"/>
      <c r="I130" s="117"/>
      <c r="J130" s="1"/>
      <c r="K130" s="156"/>
      <c r="L130" s="55"/>
      <c r="O130" s="127"/>
    </row>
    <row r="131" spans="1:15" ht="12.75">
      <c r="A131" s="75"/>
      <c r="B131" s="11"/>
      <c r="C131" s="57"/>
      <c r="D131" s="55"/>
      <c r="E131" s="94"/>
      <c r="F131" s="106"/>
      <c r="G131" s="118"/>
      <c r="H131" s="107"/>
      <c r="I131" s="117"/>
      <c r="J131" s="1"/>
      <c r="K131" s="156"/>
      <c r="L131" s="55"/>
      <c r="O131" s="57"/>
    </row>
    <row r="132" spans="1:15" ht="12.75">
      <c r="A132" s="75"/>
      <c r="B132" s="78"/>
      <c r="C132" s="103"/>
      <c r="D132" s="55"/>
      <c r="E132" s="94"/>
      <c r="F132" s="106"/>
      <c r="G132" s="118"/>
      <c r="H132" s="107"/>
      <c r="I132" s="109"/>
      <c r="J132" s="1"/>
      <c r="K132" s="156"/>
      <c r="L132" s="55"/>
      <c r="O132" s="103"/>
    </row>
    <row r="133" spans="1:15" ht="12.75">
      <c r="A133" s="75"/>
      <c r="B133" s="78"/>
      <c r="C133" s="57"/>
      <c r="D133" s="57"/>
      <c r="E133" s="94"/>
      <c r="F133" s="57"/>
      <c r="G133" s="57"/>
      <c r="H133" s="57"/>
      <c r="I133" s="57"/>
      <c r="J133" s="57"/>
      <c r="K133" s="156"/>
      <c r="L133" s="57"/>
      <c r="O133" s="57"/>
    </row>
    <row r="134" spans="1:15" ht="12.75">
      <c r="A134" s="75"/>
      <c r="B134" s="78"/>
      <c r="C134" s="57"/>
      <c r="D134" s="57"/>
      <c r="E134" s="94"/>
      <c r="F134" s="57"/>
      <c r="G134" s="57"/>
      <c r="H134" s="57"/>
      <c r="I134" s="57"/>
      <c r="J134" s="57"/>
      <c r="K134" s="156"/>
      <c r="L134" s="57"/>
      <c r="O134" s="57"/>
    </row>
    <row r="135" spans="1:15" ht="12.75">
      <c r="A135" s="75"/>
      <c r="B135" s="78"/>
      <c r="C135" s="57"/>
      <c r="D135" s="57"/>
      <c r="E135" s="94"/>
      <c r="F135" s="57"/>
      <c r="G135" s="57"/>
      <c r="H135" s="57"/>
      <c r="I135" s="57"/>
      <c r="J135" s="57"/>
      <c r="K135" s="156"/>
      <c r="L135" s="57"/>
      <c r="O135" s="57"/>
    </row>
    <row r="136" spans="1:12" ht="12.75">
      <c r="A136" s="75"/>
      <c r="B136" s="11"/>
      <c r="C136" s="55"/>
      <c r="D136" s="55"/>
      <c r="E136" s="94"/>
      <c r="F136" s="106"/>
      <c r="G136" s="118"/>
      <c r="H136" s="107"/>
      <c r="I136" s="107"/>
      <c r="J136" s="1"/>
      <c r="K136" s="57"/>
      <c r="L136" s="55"/>
    </row>
    <row r="137" spans="1:12" ht="12.75">
      <c r="A137" s="75"/>
      <c r="B137" s="11"/>
      <c r="C137" s="55"/>
      <c r="D137" s="55"/>
      <c r="E137" s="94"/>
      <c r="F137" s="106"/>
      <c r="G137" s="118"/>
      <c r="H137" s="107"/>
      <c r="I137" s="109"/>
      <c r="J137" s="1"/>
      <c r="K137" s="57"/>
      <c r="L137" s="55"/>
    </row>
    <row r="138" spans="1:12" ht="12.75">
      <c r="A138" s="75"/>
      <c r="B138" s="11"/>
      <c r="C138" s="55"/>
      <c r="D138" s="55"/>
      <c r="E138" s="94"/>
      <c r="F138" s="106"/>
      <c r="G138" s="118"/>
      <c r="H138" s="107"/>
      <c r="I138" s="109"/>
      <c r="J138" s="1"/>
      <c r="K138" s="57"/>
      <c r="L138" s="55"/>
    </row>
    <row r="139" spans="1:12" ht="12.75">
      <c r="A139" s="75"/>
      <c r="B139" s="11"/>
      <c r="C139" s="55"/>
      <c r="D139" s="55"/>
      <c r="E139" s="94"/>
      <c r="F139" s="106"/>
      <c r="G139" s="118"/>
      <c r="H139" s="107"/>
      <c r="I139" s="109"/>
      <c r="J139" s="1"/>
      <c r="K139" s="57"/>
      <c r="L139" s="55"/>
    </row>
    <row r="140" spans="1:12" ht="12.75">
      <c r="A140" s="75"/>
      <c r="B140" s="11"/>
      <c r="C140" s="55"/>
      <c r="D140" s="55"/>
      <c r="E140" s="94"/>
      <c r="F140" s="106"/>
      <c r="G140" s="118"/>
      <c r="H140" s="107"/>
      <c r="I140" s="107"/>
      <c r="J140" s="1"/>
      <c r="K140" s="57"/>
      <c r="L140" s="55"/>
    </row>
    <row r="141" spans="1:12" ht="12.75">
      <c r="A141" s="75"/>
      <c r="B141" s="11"/>
      <c r="C141" s="55"/>
      <c r="D141" s="55"/>
      <c r="E141" s="94"/>
      <c r="F141" s="106"/>
      <c r="G141" s="118"/>
      <c r="H141" s="107"/>
      <c r="I141" s="107"/>
      <c r="J141" s="1"/>
      <c r="K141" s="57"/>
      <c r="L141" s="55"/>
    </row>
    <row r="142" spans="1:12" ht="12.75">
      <c r="A142" s="75"/>
      <c r="B142" s="11"/>
      <c r="C142" s="55"/>
      <c r="D142" s="55"/>
      <c r="E142" s="94"/>
      <c r="F142" s="106"/>
      <c r="G142" s="118"/>
      <c r="H142" s="107"/>
      <c r="I142" s="107"/>
      <c r="J142" s="1"/>
      <c r="K142" s="57"/>
      <c r="L142" s="55"/>
    </row>
    <row r="143" spans="1:12" ht="12.75">
      <c r="A143" s="75"/>
      <c r="B143" s="11"/>
      <c r="C143" s="55"/>
      <c r="D143" s="55"/>
      <c r="E143" s="94"/>
      <c r="F143" s="106"/>
      <c r="G143" s="118"/>
      <c r="H143" s="107"/>
      <c r="I143" s="107"/>
      <c r="J143" s="1"/>
      <c r="K143" s="57"/>
      <c r="L143" s="55"/>
    </row>
    <row r="144" spans="1:12" ht="12.75">
      <c r="A144" s="75"/>
      <c r="B144" s="11"/>
      <c r="C144" s="55"/>
      <c r="D144" s="55"/>
      <c r="E144" s="94"/>
      <c r="F144" s="106"/>
      <c r="G144" s="118"/>
      <c r="H144" s="107"/>
      <c r="I144" s="107"/>
      <c r="J144" s="1"/>
      <c r="K144" s="57"/>
      <c r="L144" s="55"/>
    </row>
    <row r="145" spans="1:12" ht="12.75">
      <c r="A145" s="75"/>
      <c r="B145" s="11"/>
      <c r="C145" s="55"/>
      <c r="D145" s="55"/>
      <c r="E145" s="94"/>
      <c r="F145" s="106"/>
      <c r="G145" s="118"/>
      <c r="H145" s="107"/>
      <c r="I145" s="107"/>
      <c r="J145" s="1"/>
      <c r="K145" s="57"/>
      <c r="L145" s="55"/>
    </row>
    <row r="146" spans="1:12" ht="12.75">
      <c r="A146" s="75"/>
      <c r="B146" s="11"/>
      <c r="C146" s="55"/>
      <c r="D146" s="55"/>
      <c r="E146" s="94"/>
      <c r="F146" s="106"/>
      <c r="G146" s="118"/>
      <c r="H146" s="107"/>
      <c r="I146" s="107"/>
      <c r="J146" s="1"/>
      <c r="K146" s="57"/>
      <c r="L146" s="55"/>
    </row>
    <row r="147" spans="1:12" ht="12.75">
      <c r="A147" s="75"/>
      <c r="B147" s="11"/>
      <c r="C147" s="55"/>
      <c r="D147" s="55"/>
      <c r="E147" s="94"/>
      <c r="F147" s="106"/>
      <c r="G147" s="118"/>
      <c r="H147" s="107"/>
      <c r="I147" s="107"/>
      <c r="J147" s="1"/>
      <c r="K147" s="57"/>
      <c r="L147" s="55"/>
    </row>
    <row r="148" spans="1:12" ht="12.75">
      <c r="A148" s="75"/>
      <c r="B148" s="11"/>
      <c r="C148" s="55"/>
      <c r="D148" s="55"/>
      <c r="E148" s="94"/>
      <c r="F148" s="106"/>
      <c r="G148" s="118"/>
      <c r="H148" s="107"/>
      <c r="I148" s="107"/>
      <c r="J148" s="1"/>
      <c r="K148" s="57"/>
      <c r="L148" s="55"/>
    </row>
    <row r="149" spans="1:12" ht="12.75">
      <c r="A149" s="75"/>
      <c r="B149" s="11"/>
      <c r="C149" s="55"/>
      <c r="D149" s="55"/>
      <c r="E149" s="94"/>
      <c r="F149" s="106"/>
      <c r="G149" s="118"/>
      <c r="H149" s="107"/>
      <c r="I149" s="107"/>
      <c r="J149" s="1"/>
      <c r="K149" s="57"/>
      <c r="L149" s="55"/>
    </row>
    <row r="150" spans="1:12" ht="12.75">
      <c r="A150" s="75"/>
      <c r="B150" s="11"/>
      <c r="C150" s="55"/>
      <c r="D150" s="55"/>
      <c r="E150" s="94"/>
      <c r="F150" s="106"/>
      <c r="G150" s="118"/>
      <c r="H150" s="107"/>
      <c r="I150" s="107"/>
      <c r="J150" s="1"/>
      <c r="K150" s="57"/>
      <c r="L150" s="55"/>
    </row>
    <row r="151" spans="1:12" ht="12.75">
      <c r="A151" s="75"/>
      <c r="B151" s="11"/>
      <c r="C151" s="55"/>
      <c r="D151" s="55"/>
      <c r="E151" s="94"/>
      <c r="F151" s="106"/>
      <c r="G151" s="118"/>
      <c r="H151" s="107"/>
      <c r="I151" s="107"/>
      <c r="J151" s="1"/>
      <c r="K151" s="57"/>
      <c r="L151" s="55"/>
    </row>
    <row r="152" spans="1:12" ht="12.75">
      <c r="A152" s="75"/>
      <c r="B152" s="11"/>
      <c r="C152" s="55"/>
      <c r="D152" s="55"/>
      <c r="E152" s="94"/>
      <c r="F152" s="106"/>
      <c r="G152" s="118"/>
      <c r="H152" s="107"/>
      <c r="I152" s="107"/>
      <c r="J152" s="1"/>
      <c r="K152" s="57"/>
      <c r="L152" s="55"/>
    </row>
    <row r="153" spans="1:12" ht="12.75">
      <c r="A153" s="75"/>
      <c r="B153" s="11"/>
      <c r="C153" s="55"/>
      <c r="D153" s="55"/>
      <c r="E153" s="94"/>
      <c r="F153" s="106"/>
      <c r="G153" s="118"/>
      <c r="H153" s="107"/>
      <c r="I153" s="107"/>
      <c r="J153" s="1"/>
      <c r="K153" s="57"/>
      <c r="L153" s="55"/>
    </row>
    <row r="154" spans="1:12" ht="12.75">
      <c r="A154" s="75"/>
      <c r="B154" s="11"/>
      <c r="C154" s="55"/>
      <c r="D154" s="55"/>
      <c r="E154" s="94"/>
      <c r="F154" s="106"/>
      <c r="G154" s="118"/>
      <c r="H154" s="107"/>
      <c r="I154" s="107"/>
      <c r="J154" s="1"/>
      <c r="K154" s="57"/>
      <c r="L154" s="55"/>
    </row>
    <row r="155" spans="1:12" ht="12.75">
      <c r="A155" s="75"/>
      <c r="B155" s="11"/>
      <c r="C155" s="55"/>
      <c r="D155" s="55"/>
      <c r="E155" s="94"/>
      <c r="F155" s="106"/>
      <c r="G155" s="118"/>
      <c r="H155" s="107"/>
      <c r="I155" s="107"/>
      <c r="J155" s="1"/>
      <c r="K155" s="57"/>
      <c r="L155" s="55"/>
    </row>
    <row r="156" spans="1:12" ht="12.75">
      <c r="A156" s="75"/>
      <c r="B156" s="11"/>
      <c r="C156" s="55"/>
      <c r="D156" s="55"/>
      <c r="E156" s="94"/>
      <c r="F156" s="106"/>
      <c r="G156" s="118"/>
      <c r="H156" s="107"/>
      <c r="I156" s="107"/>
      <c r="J156" s="1"/>
      <c r="K156" s="57"/>
      <c r="L156" s="55"/>
    </row>
    <row r="157" spans="1:12" ht="12.75">
      <c r="A157" s="75"/>
      <c r="B157" s="11"/>
      <c r="C157" s="55"/>
      <c r="D157" s="55"/>
      <c r="E157" s="94"/>
      <c r="F157" s="106"/>
      <c r="G157" s="118"/>
      <c r="H157" s="107"/>
      <c r="I157" s="107"/>
      <c r="J157" s="1"/>
      <c r="K157" s="57"/>
      <c r="L157" s="55"/>
    </row>
    <row r="158" spans="1:12" ht="12.75">
      <c r="A158" s="75"/>
      <c r="B158" s="11"/>
      <c r="C158" s="55"/>
      <c r="D158" s="55"/>
      <c r="E158" s="94"/>
      <c r="F158" s="106"/>
      <c r="G158" s="118"/>
      <c r="H158" s="107"/>
      <c r="I158" s="107"/>
      <c r="J158" s="1"/>
      <c r="K158" s="57"/>
      <c r="L158" s="55"/>
    </row>
    <row r="159" spans="1:12" ht="12.75">
      <c r="A159" s="75"/>
      <c r="B159" s="11"/>
      <c r="C159" s="55"/>
      <c r="D159" s="55"/>
      <c r="E159" s="94"/>
      <c r="F159" s="106"/>
      <c r="G159" s="118"/>
      <c r="H159" s="107"/>
      <c r="I159" s="107"/>
      <c r="J159" s="1"/>
      <c r="K159" s="57"/>
      <c r="L159" s="55"/>
    </row>
    <row r="160" spans="1:12" ht="12.75">
      <c r="A160" s="75"/>
      <c r="B160" s="11"/>
      <c r="C160" s="55"/>
      <c r="D160" s="55"/>
      <c r="E160" s="94"/>
      <c r="F160" s="106"/>
      <c r="G160" s="118"/>
      <c r="H160" s="107"/>
      <c r="I160" s="107"/>
      <c r="J160" s="1"/>
      <c r="K160" s="57"/>
      <c r="L160" s="55"/>
    </row>
    <row r="161" spans="1:12" ht="12.75">
      <c r="A161" s="75"/>
      <c r="B161" s="11"/>
      <c r="C161" s="55"/>
      <c r="D161" s="55"/>
      <c r="E161" s="94"/>
      <c r="F161" s="106"/>
      <c r="G161" s="118"/>
      <c r="H161" s="107"/>
      <c r="I161" s="107"/>
      <c r="J161" s="1"/>
      <c r="K161" s="57"/>
      <c r="L161" s="55"/>
    </row>
    <row r="162" spans="1:12" ht="12.75">
      <c r="A162" s="75"/>
      <c r="B162" s="11"/>
      <c r="C162" s="55"/>
      <c r="D162" s="55"/>
      <c r="E162" s="94"/>
      <c r="F162" s="106"/>
      <c r="G162" s="118"/>
      <c r="H162" s="107"/>
      <c r="I162" s="107"/>
      <c r="J162" s="1"/>
      <c r="K162" s="57"/>
      <c r="L162" s="55"/>
    </row>
    <row r="163" spans="1:12" ht="12.75">
      <c r="A163" s="75"/>
      <c r="B163" s="11"/>
      <c r="C163" s="55"/>
      <c r="D163" s="55"/>
      <c r="E163" s="94"/>
      <c r="F163" s="106"/>
      <c r="G163" s="118"/>
      <c r="H163" s="107"/>
      <c r="I163" s="107"/>
      <c r="J163" s="1"/>
      <c r="K163" s="57"/>
      <c r="L163" s="55"/>
    </row>
    <row r="164" spans="1:12" ht="12.75">
      <c r="A164" s="75"/>
      <c r="B164" s="11"/>
      <c r="C164" s="55"/>
      <c r="D164" s="55"/>
      <c r="E164" s="94"/>
      <c r="F164" s="106"/>
      <c r="G164" s="118"/>
      <c r="H164" s="107"/>
      <c r="I164" s="107"/>
      <c r="J164" s="1"/>
      <c r="K164" s="57"/>
      <c r="L164" s="55"/>
    </row>
    <row r="165" spans="1:12" ht="12.75">
      <c r="A165" s="75"/>
      <c r="B165" s="11"/>
      <c r="C165" s="55"/>
      <c r="D165" s="55"/>
      <c r="E165" s="94"/>
      <c r="F165" s="106"/>
      <c r="G165" s="118"/>
      <c r="H165" s="107"/>
      <c r="I165" s="107"/>
      <c r="J165" s="1"/>
      <c r="K165" s="57"/>
      <c r="L165" s="55"/>
    </row>
    <row r="166" spans="1:12" ht="12.75">
      <c r="A166" s="75"/>
      <c r="B166" s="11"/>
      <c r="C166" s="55"/>
      <c r="D166" s="55"/>
      <c r="E166" s="94"/>
      <c r="F166" s="106"/>
      <c r="G166" s="118"/>
      <c r="H166" s="107"/>
      <c r="I166" s="107"/>
      <c r="J166" s="1"/>
      <c r="K166" s="57"/>
      <c r="L166" s="55"/>
    </row>
    <row r="167" spans="1:12" ht="12.75">
      <c r="A167" s="75"/>
      <c r="B167" s="11"/>
      <c r="C167" s="55"/>
      <c r="D167" s="55"/>
      <c r="E167" s="94"/>
      <c r="F167" s="106"/>
      <c r="G167" s="118"/>
      <c r="H167" s="107"/>
      <c r="I167" s="107"/>
      <c r="J167" s="1"/>
      <c r="K167" s="57"/>
      <c r="L167" s="55"/>
    </row>
    <row r="168" spans="1:12" ht="12.75">
      <c r="A168" s="75"/>
      <c r="B168" s="11"/>
      <c r="C168" s="55"/>
      <c r="D168" s="55"/>
      <c r="E168" s="94"/>
      <c r="F168" s="106"/>
      <c r="G168" s="118"/>
      <c r="H168" s="107"/>
      <c r="I168" s="107"/>
      <c r="J168" s="1"/>
      <c r="K168" s="57"/>
      <c r="L168" s="55"/>
    </row>
    <row r="169" spans="1:12" ht="12.75">
      <c r="A169" s="75"/>
      <c r="B169" s="11"/>
      <c r="C169" s="55"/>
      <c r="D169" s="55"/>
      <c r="E169" s="94"/>
      <c r="F169" s="106"/>
      <c r="G169" s="118"/>
      <c r="H169" s="107"/>
      <c r="I169" s="107"/>
      <c r="J169" s="1"/>
      <c r="K169" s="57"/>
      <c r="L169" s="55"/>
    </row>
    <row r="170" spans="1:12" ht="12.75">
      <c r="A170" s="75"/>
      <c r="B170" s="11"/>
      <c r="C170" s="55"/>
      <c r="D170" s="55"/>
      <c r="E170" s="94"/>
      <c r="F170" s="106"/>
      <c r="G170" s="118"/>
      <c r="H170" s="107"/>
      <c r="I170" s="107"/>
      <c r="J170" s="1"/>
      <c r="K170" s="57"/>
      <c r="L170" s="55"/>
    </row>
    <row r="171" spans="1:12" ht="12.75">
      <c r="A171" s="75"/>
      <c r="B171" s="11"/>
      <c r="C171" s="55"/>
      <c r="D171" s="55"/>
      <c r="E171" s="94"/>
      <c r="F171" s="106"/>
      <c r="G171" s="118"/>
      <c r="H171" s="107"/>
      <c r="I171" s="107"/>
      <c r="J171" s="1"/>
      <c r="K171" s="57"/>
      <c r="L171" s="55"/>
    </row>
    <row r="172" spans="1:12" ht="12.75">
      <c r="A172" s="75"/>
      <c r="B172" s="11"/>
      <c r="C172" s="55"/>
      <c r="D172" s="55"/>
      <c r="E172" s="94"/>
      <c r="F172" s="106"/>
      <c r="G172" s="118"/>
      <c r="H172" s="107"/>
      <c r="I172" s="107"/>
      <c r="J172" s="1"/>
      <c r="K172" s="57"/>
      <c r="L172" s="55"/>
    </row>
    <row r="173" spans="1:12" ht="12.75">
      <c r="A173" s="75"/>
      <c r="B173" s="11"/>
      <c r="C173" s="55"/>
      <c r="D173" s="55"/>
      <c r="E173" s="94"/>
      <c r="F173" s="106"/>
      <c r="G173" s="118"/>
      <c r="H173" s="107"/>
      <c r="I173" s="107"/>
      <c r="J173" s="1"/>
      <c r="K173" s="57"/>
      <c r="L173" s="55"/>
    </row>
    <row r="174" spans="1:12" ht="12.75">
      <c r="A174" s="75"/>
      <c r="B174" s="11"/>
      <c r="C174" s="55"/>
      <c r="D174" s="55"/>
      <c r="E174" s="94"/>
      <c r="F174" s="106"/>
      <c r="G174" s="118"/>
      <c r="H174" s="107"/>
      <c r="I174" s="107"/>
      <c r="J174" s="1"/>
      <c r="K174" s="57"/>
      <c r="L174" s="55"/>
    </row>
    <row r="175" spans="1:12" ht="12.75">
      <c r="A175" s="75"/>
      <c r="B175" s="11"/>
      <c r="C175" s="55"/>
      <c r="D175" s="55"/>
      <c r="E175" s="94"/>
      <c r="F175" s="106"/>
      <c r="G175" s="118"/>
      <c r="H175" s="107"/>
      <c r="I175" s="107"/>
      <c r="J175" s="1"/>
      <c r="K175" s="57"/>
      <c r="L175" s="55"/>
    </row>
    <row r="176" spans="1:12" ht="12.75">
      <c r="A176" s="75"/>
      <c r="B176" s="11"/>
      <c r="C176" s="55"/>
      <c r="D176" s="55"/>
      <c r="E176" s="94"/>
      <c r="F176" s="106"/>
      <c r="G176" s="118"/>
      <c r="H176" s="107"/>
      <c r="I176" s="107"/>
      <c r="J176" s="1"/>
      <c r="K176" s="57"/>
      <c r="L176" s="55"/>
    </row>
    <row r="177" spans="1:12" ht="12.75">
      <c r="A177" s="75"/>
      <c r="B177" s="11"/>
      <c r="C177" s="55"/>
      <c r="D177" s="55"/>
      <c r="E177" s="94"/>
      <c r="F177" s="106"/>
      <c r="G177" s="118"/>
      <c r="H177" s="107"/>
      <c r="I177" s="107"/>
      <c r="J177" s="1"/>
      <c r="K177" s="57"/>
      <c r="L177" s="55"/>
    </row>
    <row r="178" spans="1:12" ht="12.75">
      <c r="A178" s="75"/>
      <c r="B178" s="11"/>
      <c r="C178" s="55"/>
      <c r="D178" s="55"/>
      <c r="E178" s="94"/>
      <c r="F178" s="106"/>
      <c r="G178" s="118"/>
      <c r="H178" s="107"/>
      <c r="I178" s="107"/>
      <c r="J178" s="1"/>
      <c r="K178" s="57"/>
      <c r="L178" s="55"/>
    </row>
    <row r="179" spans="1:12" ht="12.75">
      <c r="A179" s="75"/>
      <c r="B179" s="11"/>
      <c r="C179" s="55"/>
      <c r="D179" s="55"/>
      <c r="E179" s="94"/>
      <c r="F179" s="106"/>
      <c r="G179" s="118"/>
      <c r="H179" s="107"/>
      <c r="I179" s="107"/>
      <c r="J179" s="1"/>
      <c r="K179" s="57"/>
      <c r="L179" s="55"/>
    </row>
    <row r="180" spans="1:12" ht="12.75">
      <c r="A180" s="75"/>
      <c r="B180" s="11"/>
      <c r="C180" s="55"/>
      <c r="D180" s="55"/>
      <c r="E180" s="94"/>
      <c r="F180" s="106"/>
      <c r="G180" s="118"/>
      <c r="H180" s="107"/>
      <c r="I180" s="107"/>
      <c r="J180" s="1"/>
      <c r="K180" s="57"/>
      <c r="L180" s="55"/>
    </row>
    <row r="181" spans="1:12" ht="12.75">
      <c r="A181" s="75"/>
      <c r="B181" s="11"/>
      <c r="C181" s="55"/>
      <c r="D181" s="55"/>
      <c r="E181" s="94"/>
      <c r="F181" s="106"/>
      <c r="G181" s="118"/>
      <c r="H181" s="107"/>
      <c r="I181" s="107"/>
      <c r="J181" s="1"/>
      <c r="K181" s="57"/>
      <c r="L181" s="55"/>
    </row>
    <row r="182" spans="1:12" ht="12.75">
      <c r="A182" s="75"/>
      <c r="B182" s="11"/>
      <c r="C182" s="55"/>
      <c r="D182" s="55"/>
      <c r="E182" s="94"/>
      <c r="F182" s="106"/>
      <c r="G182" s="118"/>
      <c r="H182" s="107"/>
      <c r="I182" s="107"/>
      <c r="J182" s="1"/>
      <c r="K182" s="57"/>
      <c r="L182" s="55"/>
    </row>
    <row r="183" spans="1:12" ht="12.75">
      <c r="A183" s="75"/>
      <c r="B183" s="11"/>
      <c r="C183" s="55"/>
      <c r="D183" s="55"/>
      <c r="E183" s="94"/>
      <c r="F183" s="106"/>
      <c r="G183" s="118"/>
      <c r="H183" s="107"/>
      <c r="I183" s="107"/>
      <c r="J183" s="1"/>
      <c r="K183" s="57"/>
      <c r="L183" s="55"/>
    </row>
    <row r="184" spans="1:12" ht="12.75">
      <c r="A184" s="75"/>
      <c r="B184" s="11"/>
      <c r="C184" s="55"/>
      <c r="D184" s="55"/>
      <c r="E184" s="94"/>
      <c r="F184" s="106"/>
      <c r="G184" s="118"/>
      <c r="H184" s="107"/>
      <c r="I184" s="107"/>
      <c r="J184" s="1"/>
      <c r="K184" s="57"/>
      <c r="L184" s="55"/>
    </row>
    <row r="185" spans="1:12" ht="12.75">
      <c r="A185" s="75"/>
      <c r="B185" s="11"/>
      <c r="C185" s="55"/>
      <c r="D185" s="55"/>
      <c r="E185" s="94"/>
      <c r="F185" s="106"/>
      <c r="G185" s="118"/>
      <c r="H185" s="107"/>
      <c r="I185" s="107"/>
      <c r="J185" s="1"/>
      <c r="K185" s="57"/>
      <c r="L185" s="55"/>
    </row>
    <row r="186" spans="1:12" ht="12.75">
      <c r="A186" s="75"/>
      <c r="B186" s="11"/>
      <c r="C186" s="55"/>
      <c r="D186" s="55"/>
      <c r="E186" s="94"/>
      <c r="F186" s="106"/>
      <c r="G186" s="118"/>
      <c r="H186" s="107"/>
      <c r="I186" s="107"/>
      <c r="J186" s="1"/>
      <c r="K186" s="57"/>
      <c r="L186" s="55"/>
    </row>
    <row r="187" spans="1:12" ht="12.75">
      <c r="A187" s="75"/>
      <c r="B187" s="11"/>
      <c r="C187" s="55"/>
      <c r="D187" s="55"/>
      <c r="E187" s="94"/>
      <c r="F187" s="106"/>
      <c r="G187" s="118"/>
      <c r="H187" s="107"/>
      <c r="I187" s="107"/>
      <c r="J187" s="1"/>
      <c r="K187" s="57"/>
      <c r="L187" s="55"/>
    </row>
    <row r="188" spans="1:12" ht="12.75">
      <c r="A188" s="75"/>
      <c r="B188" s="11"/>
      <c r="C188" s="55"/>
      <c r="D188" s="55"/>
      <c r="E188" s="94"/>
      <c r="F188" s="106"/>
      <c r="G188" s="118"/>
      <c r="H188" s="107"/>
      <c r="I188" s="107"/>
      <c r="J188" s="1"/>
      <c r="K188" s="57"/>
      <c r="L188" s="55"/>
    </row>
    <row r="189" spans="1:12" ht="12.75">
      <c r="A189" s="75"/>
      <c r="B189" s="11"/>
      <c r="C189" s="55"/>
      <c r="D189" s="55"/>
      <c r="E189" s="94"/>
      <c r="F189" s="106"/>
      <c r="G189" s="118"/>
      <c r="H189" s="107"/>
      <c r="I189" s="107"/>
      <c r="J189" s="1"/>
      <c r="K189" s="57"/>
      <c r="L189" s="55"/>
    </row>
    <row r="190" spans="1:12" ht="12.75">
      <c r="A190" s="75"/>
      <c r="B190" s="11"/>
      <c r="C190" s="55"/>
      <c r="D190" s="55"/>
      <c r="E190" s="94"/>
      <c r="F190" s="106"/>
      <c r="G190" s="118"/>
      <c r="H190" s="107"/>
      <c r="I190" s="107"/>
      <c r="J190" s="1"/>
      <c r="K190" s="57"/>
      <c r="L190" s="55"/>
    </row>
    <row r="191" spans="1:12" ht="12.75">
      <c r="A191" s="75"/>
      <c r="B191" s="11"/>
      <c r="C191" s="55"/>
      <c r="D191" s="55"/>
      <c r="E191" s="94"/>
      <c r="F191" s="106"/>
      <c r="G191" s="118"/>
      <c r="H191" s="107"/>
      <c r="I191" s="107"/>
      <c r="J191" s="1"/>
      <c r="K191" s="57"/>
      <c r="L191" s="55"/>
    </row>
    <row r="192" spans="1:12" ht="12.75">
      <c r="A192" s="75"/>
      <c r="B192" s="11"/>
      <c r="C192" s="55"/>
      <c r="D192" s="55"/>
      <c r="E192" s="94"/>
      <c r="F192" s="106"/>
      <c r="G192" s="118"/>
      <c r="H192" s="107"/>
      <c r="I192" s="107"/>
      <c r="J192" s="1"/>
      <c r="K192" s="57"/>
      <c r="L192" s="55"/>
    </row>
    <row r="193" spans="1:12" ht="12.75">
      <c r="A193" s="75"/>
      <c r="B193" s="11"/>
      <c r="C193" s="55"/>
      <c r="D193" s="55"/>
      <c r="E193" s="94"/>
      <c r="F193" s="106"/>
      <c r="G193" s="118"/>
      <c r="H193" s="107"/>
      <c r="I193" s="107"/>
      <c r="J193" s="1"/>
      <c r="K193" s="57"/>
      <c r="L193" s="55"/>
    </row>
    <row r="194" spans="1:12" ht="12.75">
      <c r="A194" s="75"/>
      <c r="B194" s="11"/>
      <c r="C194" s="55"/>
      <c r="D194" s="55"/>
      <c r="E194" s="94"/>
      <c r="F194" s="106"/>
      <c r="G194" s="118"/>
      <c r="H194" s="107"/>
      <c r="I194" s="107"/>
      <c r="J194" s="1"/>
      <c r="K194" s="57"/>
      <c r="L194" s="55"/>
    </row>
    <row r="195" spans="1:12" ht="12.75">
      <c r="A195" s="75"/>
      <c r="B195" s="11"/>
      <c r="C195" s="55"/>
      <c r="D195" s="55"/>
      <c r="E195" s="94"/>
      <c r="F195" s="106"/>
      <c r="G195" s="118"/>
      <c r="H195" s="107"/>
      <c r="I195" s="107"/>
      <c r="J195" s="1"/>
      <c r="K195" s="57"/>
      <c r="L195" s="55"/>
    </row>
    <row r="196" spans="1:12" ht="12.75">
      <c r="A196" s="75"/>
      <c r="B196" s="11"/>
      <c r="C196" s="55"/>
      <c r="D196" s="55"/>
      <c r="E196" s="94"/>
      <c r="F196" s="106"/>
      <c r="G196" s="118"/>
      <c r="H196" s="107"/>
      <c r="I196" s="107"/>
      <c r="J196" s="1"/>
      <c r="K196" s="57"/>
      <c r="L196" s="55"/>
    </row>
    <row r="197" spans="1:12" ht="12.75">
      <c r="A197" s="75"/>
      <c r="B197" s="11"/>
      <c r="C197" s="55"/>
      <c r="D197" s="55"/>
      <c r="E197" s="94"/>
      <c r="F197" s="106"/>
      <c r="G197" s="118"/>
      <c r="H197" s="107"/>
      <c r="I197" s="107"/>
      <c r="J197" s="1"/>
      <c r="K197" s="57"/>
      <c r="L197" s="55"/>
    </row>
    <row r="198" spans="1:12" ht="12.75">
      <c r="A198" s="75"/>
      <c r="B198" s="11"/>
      <c r="C198" s="55"/>
      <c r="D198" s="55"/>
      <c r="E198" s="94"/>
      <c r="F198" s="106"/>
      <c r="G198" s="118"/>
      <c r="H198" s="107"/>
      <c r="I198" s="107"/>
      <c r="J198" s="1"/>
      <c r="K198" s="57"/>
      <c r="L198" s="55"/>
    </row>
    <row r="199" spans="1:12" ht="12.75">
      <c r="A199" s="75"/>
      <c r="B199" s="11"/>
      <c r="C199" s="55"/>
      <c r="D199" s="55"/>
      <c r="E199" s="94"/>
      <c r="F199" s="106"/>
      <c r="G199" s="118"/>
      <c r="H199" s="107"/>
      <c r="I199" s="107"/>
      <c r="J199" s="1"/>
      <c r="K199" s="57"/>
      <c r="L199" s="55"/>
    </row>
    <row r="200" spans="1:12" ht="12.75">
      <c r="A200" s="75"/>
      <c r="B200" s="11"/>
      <c r="C200" s="55"/>
      <c r="D200" s="55"/>
      <c r="E200" s="94"/>
      <c r="F200" s="106"/>
      <c r="G200" s="118"/>
      <c r="H200" s="107"/>
      <c r="I200" s="107"/>
      <c r="J200" s="1"/>
      <c r="K200" s="57"/>
      <c r="L200" s="55"/>
    </row>
    <row r="201" spans="1:12" ht="12.75">
      <c r="A201" s="75"/>
      <c r="B201" s="11"/>
      <c r="C201" s="55"/>
      <c r="D201" s="55"/>
      <c r="E201" s="94"/>
      <c r="F201" s="106"/>
      <c r="G201" s="118"/>
      <c r="H201" s="107"/>
      <c r="I201" s="107"/>
      <c r="J201" s="1"/>
      <c r="K201" s="57"/>
      <c r="L201" s="55"/>
    </row>
    <row r="202" spans="1:12" ht="12.75">
      <c r="A202" s="75"/>
      <c r="B202" s="11"/>
      <c r="C202" s="55"/>
      <c r="D202" s="55"/>
      <c r="E202" s="94"/>
      <c r="F202" s="106"/>
      <c r="G202" s="118"/>
      <c r="H202" s="107"/>
      <c r="I202" s="107"/>
      <c r="J202" s="1"/>
      <c r="K202" s="57"/>
      <c r="L202" s="55"/>
    </row>
    <row r="203" spans="1:12" ht="12.75">
      <c r="A203" s="75"/>
      <c r="B203" s="11"/>
      <c r="C203" s="55"/>
      <c r="D203" s="55"/>
      <c r="E203" s="94"/>
      <c r="F203" s="106"/>
      <c r="G203" s="118"/>
      <c r="H203" s="107"/>
      <c r="I203" s="107"/>
      <c r="J203" s="1"/>
      <c r="K203" s="57"/>
      <c r="L203" s="55"/>
    </row>
    <row r="204" spans="1:12" ht="12.75">
      <c r="A204" s="75"/>
      <c r="B204" s="11"/>
      <c r="C204" s="55"/>
      <c r="D204" s="55"/>
      <c r="E204" s="94"/>
      <c r="F204" s="106"/>
      <c r="G204" s="118"/>
      <c r="H204" s="107"/>
      <c r="I204" s="107"/>
      <c r="J204" s="1"/>
      <c r="K204" s="57"/>
      <c r="L204" s="55"/>
    </row>
    <row r="205" spans="1:12" ht="12.75">
      <c r="A205" s="75"/>
      <c r="B205" s="11"/>
      <c r="C205" s="55"/>
      <c r="D205" s="55"/>
      <c r="E205" s="94"/>
      <c r="F205" s="106"/>
      <c r="G205" s="118"/>
      <c r="H205" s="107"/>
      <c r="I205" s="107"/>
      <c r="J205" s="1"/>
      <c r="K205" s="57"/>
      <c r="L205" s="55"/>
    </row>
    <row r="206" spans="1:12" ht="12.75">
      <c r="A206" s="75"/>
      <c r="B206" s="11"/>
      <c r="C206" s="55"/>
      <c r="D206" s="55"/>
      <c r="E206" s="94"/>
      <c r="F206" s="106"/>
      <c r="G206" s="118"/>
      <c r="H206" s="107"/>
      <c r="I206" s="107"/>
      <c r="J206" s="1"/>
      <c r="K206" s="57"/>
      <c r="L206" s="55"/>
    </row>
    <row r="207" spans="1:12" ht="12.75">
      <c r="A207" s="75"/>
      <c r="B207" s="11"/>
      <c r="C207" s="55"/>
      <c r="D207" s="55"/>
      <c r="E207" s="94"/>
      <c r="F207" s="106"/>
      <c r="G207" s="118"/>
      <c r="H207" s="107"/>
      <c r="I207" s="107"/>
      <c r="J207" s="1"/>
      <c r="K207" s="57"/>
      <c r="L207" s="55"/>
    </row>
    <row r="208" spans="1:12" ht="12.75">
      <c r="A208" s="75"/>
      <c r="B208" s="11"/>
      <c r="C208" s="55"/>
      <c r="D208" s="55"/>
      <c r="E208" s="94"/>
      <c r="F208" s="106"/>
      <c r="G208" s="118"/>
      <c r="H208" s="107"/>
      <c r="I208" s="107"/>
      <c r="J208" s="1"/>
      <c r="K208" s="57"/>
      <c r="L208" s="55"/>
    </row>
    <row r="209" spans="1:12" ht="12.75">
      <c r="A209" s="75"/>
      <c r="B209" s="11"/>
      <c r="C209" s="55"/>
      <c r="D209" s="55"/>
      <c r="E209" s="94"/>
      <c r="F209" s="106"/>
      <c r="G209" s="118"/>
      <c r="H209" s="107"/>
      <c r="I209" s="107"/>
      <c r="J209" s="1"/>
      <c r="K209" s="57"/>
      <c r="L209" s="55"/>
    </row>
    <row r="210" spans="1:12" ht="12.75">
      <c r="A210" s="75"/>
      <c r="B210" s="11"/>
      <c r="C210" s="55"/>
      <c r="D210" s="55"/>
      <c r="E210" s="94"/>
      <c r="F210" s="106"/>
      <c r="G210" s="118"/>
      <c r="H210" s="107"/>
      <c r="I210" s="107"/>
      <c r="J210" s="1"/>
      <c r="K210" s="57"/>
      <c r="L210" s="55"/>
    </row>
    <row r="211" spans="1:12" ht="12.75">
      <c r="A211" s="75"/>
      <c r="B211" s="11"/>
      <c r="C211" s="55"/>
      <c r="D211" s="55"/>
      <c r="E211" s="94"/>
      <c r="F211" s="106"/>
      <c r="G211" s="118"/>
      <c r="H211" s="107"/>
      <c r="I211" s="107"/>
      <c r="J211" s="1"/>
      <c r="K211" s="57"/>
      <c r="L211" s="55"/>
    </row>
    <row r="212" spans="1:12" ht="12.75">
      <c r="A212" s="75"/>
      <c r="B212" s="11"/>
      <c r="C212" s="55"/>
      <c r="D212" s="55"/>
      <c r="E212" s="94"/>
      <c r="F212" s="106"/>
      <c r="G212" s="118"/>
      <c r="H212" s="107"/>
      <c r="I212" s="107"/>
      <c r="J212" s="1"/>
      <c r="K212" s="57"/>
      <c r="L212" s="55"/>
    </row>
    <row r="213" spans="1:12" ht="12.75">
      <c r="A213" s="75"/>
      <c r="B213" s="11"/>
      <c r="C213" s="55"/>
      <c r="D213" s="55"/>
      <c r="E213" s="94"/>
      <c r="F213" s="106"/>
      <c r="G213" s="118"/>
      <c r="H213" s="107"/>
      <c r="I213" s="107"/>
      <c r="J213" s="1"/>
      <c r="K213" s="57"/>
      <c r="L213" s="55"/>
    </row>
    <row r="214" spans="1:12" ht="12.75">
      <c r="A214" s="75"/>
      <c r="B214" s="11"/>
      <c r="C214" s="55"/>
      <c r="D214" s="55"/>
      <c r="E214" s="94"/>
      <c r="F214" s="106"/>
      <c r="G214" s="118"/>
      <c r="H214" s="107"/>
      <c r="I214" s="107"/>
      <c r="J214" s="1"/>
      <c r="K214" s="57"/>
      <c r="L214" s="55"/>
    </row>
    <row r="215" spans="1:12" ht="12.75">
      <c r="A215" s="75"/>
      <c r="B215" s="11"/>
      <c r="C215" s="55"/>
      <c r="D215" s="55"/>
      <c r="E215" s="94"/>
      <c r="F215" s="106"/>
      <c r="G215" s="118"/>
      <c r="H215" s="107"/>
      <c r="I215" s="107"/>
      <c r="J215" s="1"/>
      <c r="K215" s="57"/>
      <c r="L215" s="55"/>
    </row>
    <row r="216" spans="1:12" ht="12.75">
      <c r="A216" s="75"/>
      <c r="B216" s="11"/>
      <c r="C216" s="55"/>
      <c r="D216" s="55"/>
      <c r="E216" s="94"/>
      <c r="F216" s="106"/>
      <c r="G216" s="118"/>
      <c r="H216" s="107"/>
      <c r="I216" s="107"/>
      <c r="J216" s="1"/>
      <c r="K216" s="57"/>
      <c r="L216" s="55"/>
    </row>
    <row r="217" spans="1:12" ht="12.75">
      <c r="A217" s="75"/>
      <c r="B217" s="11"/>
      <c r="C217" s="55"/>
      <c r="D217" s="55"/>
      <c r="E217" s="94"/>
      <c r="F217" s="106"/>
      <c r="G217" s="118"/>
      <c r="H217" s="107"/>
      <c r="I217" s="107"/>
      <c r="J217" s="1"/>
      <c r="K217" s="57"/>
      <c r="L217" s="55"/>
    </row>
    <row r="218" spans="1:12" ht="12.75">
      <c r="A218" s="75"/>
      <c r="B218" s="11"/>
      <c r="C218" s="55"/>
      <c r="D218" s="55"/>
      <c r="E218" s="94"/>
      <c r="F218" s="106"/>
      <c r="G218" s="118"/>
      <c r="H218" s="107"/>
      <c r="I218" s="107"/>
      <c r="J218" s="1"/>
      <c r="K218" s="57"/>
      <c r="L218" s="55"/>
    </row>
    <row r="219" spans="1:12" ht="12.75">
      <c r="A219" s="75"/>
      <c r="B219" s="11"/>
      <c r="C219" s="55"/>
      <c r="D219" s="55"/>
      <c r="E219" s="94"/>
      <c r="F219" s="106"/>
      <c r="G219" s="118"/>
      <c r="H219" s="107"/>
      <c r="I219" s="107"/>
      <c r="J219" s="1"/>
      <c r="K219" s="57"/>
      <c r="L219" s="55"/>
    </row>
    <row r="220" spans="1:12" ht="12.75">
      <c r="A220" s="75"/>
      <c r="B220" s="11"/>
      <c r="C220" s="55"/>
      <c r="D220" s="55"/>
      <c r="E220" s="94"/>
      <c r="F220" s="106"/>
      <c r="G220" s="118"/>
      <c r="H220" s="107"/>
      <c r="I220" s="107"/>
      <c r="J220" s="1"/>
      <c r="K220" s="57"/>
      <c r="L220" s="55"/>
    </row>
    <row r="221" spans="1:12" ht="12.75">
      <c r="A221" s="75"/>
      <c r="B221" s="11"/>
      <c r="C221" s="55"/>
      <c r="D221" s="55"/>
      <c r="E221" s="94"/>
      <c r="F221" s="106"/>
      <c r="G221" s="118"/>
      <c r="H221" s="107"/>
      <c r="I221" s="107"/>
      <c r="J221" s="1"/>
      <c r="K221" s="57"/>
      <c r="L221" s="55"/>
    </row>
    <row r="222" spans="1:12" ht="12.75">
      <c r="A222" s="75"/>
      <c r="B222" s="11"/>
      <c r="C222" s="55"/>
      <c r="D222" s="55"/>
      <c r="E222" s="94"/>
      <c r="F222" s="106"/>
      <c r="G222" s="118"/>
      <c r="H222" s="107"/>
      <c r="I222" s="107"/>
      <c r="J222" s="1"/>
      <c r="K222" s="57"/>
      <c r="L222" s="55"/>
    </row>
    <row r="223" spans="1:12" ht="12.75">
      <c r="A223" s="75"/>
      <c r="B223" s="11"/>
      <c r="C223" s="55"/>
      <c r="D223" s="55"/>
      <c r="E223" s="94"/>
      <c r="F223" s="106"/>
      <c r="G223" s="118"/>
      <c r="H223" s="107"/>
      <c r="I223" s="107"/>
      <c r="J223" s="1"/>
      <c r="K223" s="57"/>
      <c r="L223" s="55"/>
    </row>
    <row r="224" spans="1:12" ht="12.75">
      <c r="A224" s="75"/>
      <c r="B224" s="11"/>
      <c r="C224" s="55"/>
      <c r="D224" s="55"/>
      <c r="E224" s="94"/>
      <c r="F224" s="106"/>
      <c r="G224" s="118"/>
      <c r="H224" s="107"/>
      <c r="I224" s="107"/>
      <c r="J224" s="1"/>
      <c r="K224" s="57"/>
      <c r="L224" s="55"/>
    </row>
    <row r="225" spans="1:12" ht="12.75">
      <c r="A225" s="75"/>
      <c r="B225" s="11"/>
      <c r="C225" s="55"/>
      <c r="D225" s="55"/>
      <c r="E225" s="94"/>
      <c r="F225" s="106"/>
      <c r="G225" s="118"/>
      <c r="H225" s="107"/>
      <c r="I225" s="107"/>
      <c r="J225" s="1"/>
      <c r="K225" s="57"/>
      <c r="L225" s="55"/>
    </row>
    <row r="226" spans="1:12" ht="12.75">
      <c r="A226" s="75"/>
      <c r="B226" s="11"/>
      <c r="C226" s="55"/>
      <c r="D226" s="55"/>
      <c r="E226" s="94"/>
      <c r="F226" s="106"/>
      <c r="G226" s="118"/>
      <c r="H226" s="107"/>
      <c r="I226" s="107"/>
      <c r="J226" s="1"/>
      <c r="K226" s="57"/>
      <c r="L226" s="55"/>
    </row>
    <row r="227" spans="1:12" ht="12.75">
      <c r="A227" s="75"/>
      <c r="B227" s="11"/>
      <c r="C227" s="55"/>
      <c r="D227" s="55"/>
      <c r="E227" s="94"/>
      <c r="F227" s="106"/>
      <c r="G227" s="118"/>
      <c r="H227" s="107"/>
      <c r="I227" s="107"/>
      <c r="J227" s="1"/>
      <c r="K227" s="57"/>
      <c r="L227" s="55"/>
    </row>
    <row r="228" spans="1:12" ht="12.75">
      <c r="A228" s="75"/>
      <c r="B228" s="11"/>
      <c r="C228" s="55"/>
      <c r="D228" s="55"/>
      <c r="E228" s="94"/>
      <c r="F228" s="106"/>
      <c r="G228" s="118"/>
      <c r="H228" s="107"/>
      <c r="I228" s="107"/>
      <c r="J228" s="1"/>
      <c r="K228" s="57"/>
      <c r="L228" s="55"/>
    </row>
    <row r="229" spans="1:12" ht="12.75">
      <c r="A229" s="75"/>
      <c r="B229" s="11"/>
      <c r="C229" s="55"/>
      <c r="D229" s="55"/>
      <c r="E229" s="94"/>
      <c r="F229" s="106"/>
      <c r="G229" s="118"/>
      <c r="H229" s="107"/>
      <c r="I229" s="107"/>
      <c r="J229" s="1"/>
      <c r="K229" s="57"/>
      <c r="L229" s="55"/>
    </row>
    <row r="230" spans="1:12" ht="12.75">
      <c r="A230" s="75"/>
      <c r="B230" s="11"/>
      <c r="C230" s="55"/>
      <c r="D230" s="55"/>
      <c r="E230" s="94"/>
      <c r="F230" s="106"/>
      <c r="G230" s="118"/>
      <c r="H230" s="107"/>
      <c r="I230" s="107"/>
      <c r="J230" s="1"/>
      <c r="K230" s="57"/>
      <c r="L230" s="55"/>
    </row>
    <row r="231" spans="1:12" ht="12.75">
      <c r="A231" s="75"/>
      <c r="B231" s="11"/>
      <c r="C231" s="55"/>
      <c r="D231" s="55"/>
      <c r="E231" s="94"/>
      <c r="F231" s="106"/>
      <c r="G231" s="118"/>
      <c r="H231" s="107"/>
      <c r="I231" s="107"/>
      <c r="J231" s="1"/>
      <c r="K231" s="57"/>
      <c r="L231" s="55"/>
    </row>
    <row r="232" spans="1:12" ht="12.75">
      <c r="A232" s="75"/>
      <c r="B232" s="11"/>
      <c r="C232" s="55"/>
      <c r="D232" s="55"/>
      <c r="E232" s="94"/>
      <c r="F232" s="106"/>
      <c r="G232" s="118"/>
      <c r="H232" s="107"/>
      <c r="I232" s="107"/>
      <c r="J232" s="1"/>
      <c r="K232" s="57"/>
      <c r="L232" s="55"/>
    </row>
    <row r="233" spans="1:12" ht="12.75">
      <c r="A233" s="75"/>
      <c r="B233" s="11"/>
      <c r="C233" s="55"/>
      <c r="D233" s="55"/>
      <c r="E233" s="94"/>
      <c r="F233" s="106"/>
      <c r="G233" s="118"/>
      <c r="H233" s="107"/>
      <c r="I233" s="107"/>
      <c r="J233" s="1"/>
      <c r="K233" s="57"/>
      <c r="L233" s="55"/>
    </row>
    <row r="234" spans="1:12" ht="12.75">
      <c r="A234" s="75"/>
      <c r="B234" s="11"/>
      <c r="C234" s="55"/>
      <c r="D234" s="55"/>
      <c r="E234" s="94"/>
      <c r="F234" s="106"/>
      <c r="G234" s="118"/>
      <c r="H234" s="107"/>
      <c r="I234" s="107"/>
      <c r="J234" s="1"/>
      <c r="K234" s="57"/>
      <c r="L234" s="55"/>
    </row>
    <row r="235" spans="1:12" ht="12.75">
      <c r="A235" s="75"/>
      <c r="B235" s="11"/>
      <c r="C235" s="55"/>
      <c r="D235" s="55"/>
      <c r="E235" s="94"/>
      <c r="F235" s="106"/>
      <c r="G235" s="118"/>
      <c r="H235" s="107"/>
      <c r="I235" s="107"/>
      <c r="J235" s="1"/>
      <c r="K235" s="57"/>
      <c r="L235" s="55"/>
    </row>
    <row r="236" spans="1:12" ht="12.75">
      <c r="A236" s="75"/>
      <c r="B236" s="11"/>
      <c r="C236" s="55"/>
      <c r="D236" s="55"/>
      <c r="E236" s="94"/>
      <c r="F236" s="106"/>
      <c r="G236" s="118"/>
      <c r="H236" s="107"/>
      <c r="I236" s="107"/>
      <c r="J236" s="1"/>
      <c r="K236" s="57"/>
      <c r="L236" s="55"/>
    </row>
    <row r="237" spans="1:12" ht="12.75">
      <c r="A237" s="75"/>
      <c r="B237" s="11"/>
      <c r="C237" s="55"/>
      <c r="D237" s="55"/>
      <c r="E237" s="94"/>
      <c r="F237" s="106"/>
      <c r="G237" s="118"/>
      <c r="H237" s="107"/>
      <c r="I237" s="107"/>
      <c r="J237" s="1"/>
      <c r="K237" s="57"/>
      <c r="L237" s="55"/>
    </row>
    <row r="238" spans="1:12" ht="12.75">
      <c r="A238" s="75"/>
      <c r="B238" s="11"/>
      <c r="C238" s="55"/>
      <c r="D238" s="55"/>
      <c r="E238" s="94"/>
      <c r="F238" s="106"/>
      <c r="G238" s="118"/>
      <c r="H238" s="107"/>
      <c r="I238" s="107"/>
      <c r="J238" s="1"/>
      <c r="K238" s="57"/>
      <c r="L238" s="55"/>
    </row>
    <row r="239" spans="1:12" ht="12.75">
      <c r="A239" s="75"/>
      <c r="B239" s="11"/>
      <c r="C239" s="55"/>
      <c r="D239" s="55"/>
      <c r="E239" s="94"/>
      <c r="F239" s="106"/>
      <c r="G239" s="118"/>
      <c r="H239" s="107"/>
      <c r="I239" s="107"/>
      <c r="J239" s="1"/>
      <c r="K239" s="57"/>
      <c r="L239" s="55"/>
    </row>
    <row r="240" spans="1:12" ht="12.75">
      <c r="A240" s="75"/>
      <c r="B240" s="11"/>
      <c r="C240" s="55"/>
      <c r="D240" s="55"/>
      <c r="E240" s="94"/>
      <c r="F240" s="106"/>
      <c r="G240" s="118"/>
      <c r="H240" s="107"/>
      <c r="I240" s="107"/>
      <c r="J240" s="1"/>
      <c r="K240" s="57"/>
      <c r="L240" s="55"/>
    </row>
    <row r="241" spans="1:12" ht="12.75">
      <c r="A241" s="75"/>
      <c r="B241" s="11"/>
      <c r="C241" s="55"/>
      <c r="D241" s="55"/>
      <c r="E241" s="94"/>
      <c r="F241" s="106"/>
      <c r="G241" s="118"/>
      <c r="H241" s="107"/>
      <c r="I241" s="107"/>
      <c r="J241" s="1"/>
      <c r="K241" s="57"/>
      <c r="L241" s="55"/>
    </row>
    <row r="242" spans="1:12" ht="12.75">
      <c r="A242" s="75"/>
      <c r="B242" s="11"/>
      <c r="C242" s="55"/>
      <c r="D242" s="55"/>
      <c r="E242" s="94"/>
      <c r="F242" s="106"/>
      <c r="G242" s="118"/>
      <c r="H242" s="107"/>
      <c r="I242" s="107"/>
      <c r="J242" s="1"/>
      <c r="K242" s="57"/>
      <c r="L242" s="55"/>
    </row>
    <row r="243" spans="1:12" ht="12.75">
      <c r="A243" s="75"/>
      <c r="B243" s="11"/>
      <c r="C243" s="55"/>
      <c r="D243" s="55"/>
      <c r="E243" s="94"/>
      <c r="F243" s="106"/>
      <c r="G243" s="118"/>
      <c r="H243" s="107"/>
      <c r="I243" s="107"/>
      <c r="J243" s="1"/>
      <c r="K243" s="57"/>
      <c r="L243" s="55"/>
    </row>
    <row r="244" spans="1:12" ht="12.75">
      <c r="A244" s="75"/>
      <c r="B244" s="11"/>
      <c r="C244" s="55"/>
      <c r="D244" s="55"/>
      <c r="E244" s="94"/>
      <c r="F244" s="106"/>
      <c r="G244" s="118"/>
      <c r="H244" s="107"/>
      <c r="I244" s="107"/>
      <c r="J244" s="1"/>
      <c r="K244" s="57"/>
      <c r="L244" s="55"/>
    </row>
    <row r="245" spans="1:12" ht="12.75">
      <c r="A245" s="75"/>
      <c r="B245" s="11"/>
      <c r="C245" s="55"/>
      <c r="D245" s="55"/>
      <c r="E245" s="94"/>
      <c r="F245" s="106"/>
      <c r="G245" s="118"/>
      <c r="H245" s="107"/>
      <c r="I245" s="107"/>
      <c r="J245" s="1"/>
      <c r="K245" s="57"/>
      <c r="L245" s="55"/>
    </row>
    <row r="246" spans="1:12" ht="12.75">
      <c r="A246" s="75"/>
      <c r="B246" s="11"/>
      <c r="C246" s="55"/>
      <c r="D246" s="55"/>
      <c r="E246" s="94"/>
      <c r="F246" s="106"/>
      <c r="G246" s="118"/>
      <c r="H246" s="107"/>
      <c r="I246" s="107"/>
      <c r="J246" s="1"/>
      <c r="K246" s="57"/>
      <c r="L246" s="55"/>
    </row>
    <row r="247" spans="1:12" ht="12.75">
      <c r="A247" s="75"/>
      <c r="B247" s="11"/>
      <c r="C247" s="55"/>
      <c r="D247" s="55"/>
      <c r="E247" s="94"/>
      <c r="F247" s="106"/>
      <c r="G247" s="118"/>
      <c r="H247" s="107"/>
      <c r="I247" s="107"/>
      <c r="J247" s="1"/>
      <c r="K247" s="57"/>
      <c r="L247" s="55"/>
    </row>
    <row r="248" spans="1:12" ht="12.75">
      <c r="A248" s="75"/>
      <c r="B248" s="11"/>
      <c r="C248" s="55"/>
      <c r="D248" s="55"/>
      <c r="E248" s="94"/>
      <c r="F248" s="106"/>
      <c r="G248" s="118"/>
      <c r="H248" s="107"/>
      <c r="I248" s="107"/>
      <c r="J248" s="1"/>
      <c r="K248" s="57"/>
      <c r="L248" s="55"/>
    </row>
    <row r="249" spans="1:12" ht="12.75">
      <c r="A249" s="75"/>
      <c r="B249" s="11"/>
      <c r="C249" s="55"/>
      <c r="D249" s="55"/>
      <c r="E249" s="94"/>
      <c r="F249" s="106"/>
      <c r="G249" s="118"/>
      <c r="H249" s="107"/>
      <c r="I249" s="107"/>
      <c r="J249" s="1"/>
      <c r="K249" s="57"/>
      <c r="L249" s="55"/>
    </row>
    <row r="250" spans="1:12" ht="12.75">
      <c r="A250" s="75"/>
      <c r="B250" s="11"/>
      <c r="C250" s="55"/>
      <c r="D250" s="55"/>
      <c r="E250" s="94"/>
      <c r="F250" s="106"/>
      <c r="G250" s="118"/>
      <c r="H250" s="107"/>
      <c r="I250" s="107"/>
      <c r="J250" s="1"/>
      <c r="K250" s="57"/>
      <c r="L250" s="55"/>
    </row>
    <row r="251" spans="1:12" ht="12.75">
      <c r="A251" s="75"/>
      <c r="B251" s="11"/>
      <c r="C251" s="55"/>
      <c r="D251" s="55"/>
      <c r="E251" s="94"/>
      <c r="F251" s="106"/>
      <c r="G251" s="118"/>
      <c r="H251" s="107"/>
      <c r="I251" s="107"/>
      <c r="J251" s="1"/>
      <c r="K251" s="57"/>
      <c r="L251" s="55"/>
    </row>
    <row r="252" spans="1:12" ht="12.75">
      <c r="A252" s="75"/>
      <c r="B252" s="11"/>
      <c r="C252" s="55"/>
      <c r="D252" s="55"/>
      <c r="E252" s="94"/>
      <c r="F252" s="106"/>
      <c r="G252" s="118"/>
      <c r="H252" s="107"/>
      <c r="I252" s="107"/>
      <c r="J252" s="1"/>
      <c r="K252" s="57"/>
      <c r="L252" s="55"/>
    </row>
    <row r="253" spans="1:12" ht="12.75">
      <c r="A253" s="75"/>
      <c r="B253" s="11"/>
      <c r="C253" s="55"/>
      <c r="D253" s="55"/>
      <c r="E253" s="94"/>
      <c r="F253" s="106"/>
      <c r="G253" s="118"/>
      <c r="H253" s="107"/>
      <c r="I253" s="107"/>
      <c r="J253" s="1"/>
      <c r="K253" s="57"/>
      <c r="L253" s="55"/>
    </row>
    <row r="254" spans="1:12" ht="12.75">
      <c r="A254" s="75"/>
      <c r="B254" s="11"/>
      <c r="C254" s="55"/>
      <c r="D254" s="55"/>
      <c r="E254" s="94"/>
      <c r="F254" s="106"/>
      <c r="G254" s="118"/>
      <c r="H254" s="107"/>
      <c r="I254" s="107"/>
      <c r="J254" s="1"/>
      <c r="K254" s="57"/>
      <c r="L254" s="55"/>
    </row>
    <row r="255" spans="1:12" ht="12.75">
      <c r="A255" s="75"/>
      <c r="B255" s="11"/>
      <c r="C255" s="55"/>
      <c r="D255" s="55"/>
      <c r="E255" s="94"/>
      <c r="F255" s="106"/>
      <c r="G255" s="118"/>
      <c r="H255" s="107"/>
      <c r="I255" s="107"/>
      <c r="J255" s="1"/>
      <c r="K255" s="57"/>
      <c r="L255" s="55"/>
    </row>
    <row r="256" spans="1:12" ht="12.75">
      <c r="A256" s="75"/>
      <c r="B256" s="11"/>
      <c r="C256" s="55"/>
      <c r="D256" s="55"/>
      <c r="E256" s="94"/>
      <c r="F256" s="106"/>
      <c r="G256" s="118"/>
      <c r="H256" s="107"/>
      <c r="I256" s="107"/>
      <c r="J256" s="1"/>
      <c r="K256" s="57"/>
      <c r="L256" s="55"/>
    </row>
    <row r="257" spans="1:12" ht="12.75">
      <c r="A257" s="75"/>
      <c r="B257" s="11"/>
      <c r="C257" s="55"/>
      <c r="D257" s="55"/>
      <c r="E257" s="94"/>
      <c r="F257" s="106"/>
      <c r="G257" s="118"/>
      <c r="H257" s="107"/>
      <c r="I257" s="107"/>
      <c r="J257" s="1"/>
      <c r="K257" s="57"/>
      <c r="L257" s="55"/>
    </row>
    <row r="258" spans="1:12" ht="12.75">
      <c r="A258" s="75"/>
      <c r="B258" s="11"/>
      <c r="C258" s="55"/>
      <c r="D258" s="55"/>
      <c r="E258" s="94"/>
      <c r="F258" s="106"/>
      <c r="G258" s="118"/>
      <c r="H258" s="107"/>
      <c r="I258" s="107"/>
      <c r="J258" s="1"/>
      <c r="K258" s="57"/>
      <c r="L258" s="55"/>
    </row>
    <row r="259" spans="1:12" ht="12.75">
      <c r="A259" s="75"/>
      <c r="B259" s="11"/>
      <c r="C259" s="55"/>
      <c r="D259" s="55"/>
      <c r="E259" s="94"/>
      <c r="F259" s="106"/>
      <c r="G259" s="118"/>
      <c r="H259" s="107"/>
      <c r="I259" s="107"/>
      <c r="J259" s="1"/>
      <c r="K259" s="57"/>
      <c r="L259" s="55"/>
    </row>
    <row r="260" spans="1:12" ht="12.75">
      <c r="A260" s="75"/>
      <c r="B260" s="11"/>
      <c r="C260" s="55"/>
      <c r="D260" s="55"/>
      <c r="E260" s="94"/>
      <c r="F260" s="106"/>
      <c r="G260" s="118"/>
      <c r="H260" s="107"/>
      <c r="I260" s="107"/>
      <c r="J260" s="1"/>
      <c r="K260" s="57"/>
      <c r="L260" s="55"/>
    </row>
    <row r="261" spans="1:12" ht="12.75">
      <c r="A261" s="75"/>
      <c r="B261" s="11"/>
      <c r="C261" s="55"/>
      <c r="D261" s="55"/>
      <c r="E261" s="94"/>
      <c r="F261" s="106"/>
      <c r="G261" s="118"/>
      <c r="H261" s="107"/>
      <c r="I261" s="107"/>
      <c r="J261" s="1"/>
      <c r="K261" s="57"/>
      <c r="L261" s="55"/>
    </row>
    <row r="262" spans="1:12" ht="12.75">
      <c r="A262" s="75"/>
      <c r="B262" s="11"/>
      <c r="C262" s="55"/>
      <c r="D262" s="55"/>
      <c r="E262" s="94"/>
      <c r="F262" s="106"/>
      <c r="G262" s="118"/>
      <c r="H262" s="107"/>
      <c r="I262" s="107"/>
      <c r="J262" s="1"/>
      <c r="K262" s="57"/>
      <c r="L262" s="55"/>
    </row>
    <row r="263" spans="1:12" ht="12.75">
      <c r="A263" s="75"/>
      <c r="B263" s="11"/>
      <c r="C263" s="55"/>
      <c r="D263" s="55"/>
      <c r="E263" s="94"/>
      <c r="F263" s="106"/>
      <c r="G263" s="118"/>
      <c r="H263" s="107"/>
      <c r="I263" s="107"/>
      <c r="J263" s="1"/>
      <c r="K263" s="57"/>
      <c r="L263" s="55"/>
    </row>
    <row r="264" spans="1:12" ht="12.75">
      <c r="A264" s="75"/>
      <c r="B264" s="11"/>
      <c r="C264" s="55"/>
      <c r="D264" s="55"/>
      <c r="E264" s="94"/>
      <c r="F264" s="106"/>
      <c r="G264" s="118"/>
      <c r="H264" s="107"/>
      <c r="I264" s="107"/>
      <c r="J264" s="1"/>
      <c r="K264" s="57"/>
      <c r="L264" s="55"/>
    </row>
    <row r="265" spans="1:12" ht="12.75">
      <c r="A265" s="75"/>
      <c r="B265" s="11"/>
      <c r="C265" s="55"/>
      <c r="D265" s="55"/>
      <c r="E265" s="94"/>
      <c r="F265" s="106"/>
      <c r="G265" s="118"/>
      <c r="H265" s="107"/>
      <c r="I265" s="107"/>
      <c r="J265" s="1"/>
      <c r="K265" s="57"/>
      <c r="L265" s="55"/>
    </row>
    <row r="266" spans="1:12" ht="12.75">
      <c r="A266" s="75"/>
      <c r="B266" s="11"/>
      <c r="C266" s="55"/>
      <c r="D266" s="55"/>
      <c r="E266" s="94"/>
      <c r="F266" s="106"/>
      <c r="G266" s="118"/>
      <c r="H266" s="107"/>
      <c r="I266" s="107"/>
      <c r="J266" s="1"/>
      <c r="K266" s="57"/>
      <c r="L266" s="55"/>
    </row>
    <row r="267" spans="1:12" ht="12.75">
      <c r="A267" s="75"/>
      <c r="B267" s="11"/>
      <c r="C267" s="55"/>
      <c r="D267" s="55"/>
      <c r="E267" s="94"/>
      <c r="F267" s="106"/>
      <c r="G267" s="118"/>
      <c r="H267" s="107"/>
      <c r="I267" s="107"/>
      <c r="J267" s="1"/>
      <c r="K267" s="57"/>
      <c r="L267" s="55"/>
    </row>
    <row r="268" spans="1:12" ht="12.75">
      <c r="A268" s="75"/>
      <c r="B268" s="11"/>
      <c r="C268" s="55"/>
      <c r="D268" s="55"/>
      <c r="E268" s="94"/>
      <c r="F268" s="106"/>
      <c r="G268" s="118"/>
      <c r="H268" s="107"/>
      <c r="I268" s="107"/>
      <c r="J268" s="1"/>
      <c r="K268" s="57"/>
      <c r="L268" s="55"/>
    </row>
    <row r="269" spans="1:12" ht="12.75">
      <c r="A269" s="75"/>
      <c r="B269" s="11"/>
      <c r="C269" s="55"/>
      <c r="D269" s="55"/>
      <c r="E269" s="94"/>
      <c r="F269" s="106"/>
      <c r="G269" s="118"/>
      <c r="H269" s="107"/>
      <c r="I269" s="107"/>
      <c r="J269" s="1"/>
      <c r="K269" s="57"/>
      <c r="L269" s="55"/>
    </row>
    <row r="270" spans="1:12" ht="12.75">
      <c r="A270" s="75"/>
      <c r="B270" s="11"/>
      <c r="C270" s="55"/>
      <c r="D270" s="55"/>
      <c r="E270" s="94"/>
      <c r="F270" s="106"/>
      <c r="G270" s="118"/>
      <c r="H270" s="107"/>
      <c r="I270" s="107"/>
      <c r="J270" s="1"/>
      <c r="K270" s="57"/>
      <c r="L270" s="55"/>
    </row>
    <row r="271" spans="1:12" ht="12.75">
      <c r="A271" s="75"/>
      <c r="B271" s="11"/>
      <c r="C271" s="55"/>
      <c r="D271" s="55"/>
      <c r="E271" s="94"/>
      <c r="F271" s="106"/>
      <c r="G271" s="118"/>
      <c r="H271" s="107"/>
      <c r="I271" s="107"/>
      <c r="J271" s="1"/>
      <c r="K271" s="57"/>
      <c r="L271" s="55"/>
    </row>
    <row r="272" spans="1:12" ht="12.75">
      <c r="A272" s="75"/>
      <c r="B272" s="11"/>
      <c r="C272" s="55"/>
      <c r="D272" s="55"/>
      <c r="E272" s="94"/>
      <c r="F272" s="106"/>
      <c r="G272" s="118"/>
      <c r="H272" s="107"/>
      <c r="I272" s="107"/>
      <c r="J272" s="1"/>
      <c r="K272" s="57"/>
      <c r="L272" s="55"/>
    </row>
    <row r="273" spans="1:12" ht="12.75">
      <c r="A273" s="75"/>
      <c r="B273" s="11"/>
      <c r="C273" s="55"/>
      <c r="D273" s="55"/>
      <c r="E273" s="94"/>
      <c r="F273" s="106"/>
      <c r="G273" s="118"/>
      <c r="H273" s="107"/>
      <c r="I273" s="107"/>
      <c r="J273" s="1"/>
      <c r="K273" s="57"/>
      <c r="L273" s="55"/>
    </row>
    <row r="274" spans="1:12" ht="12.75">
      <c r="A274" s="75"/>
      <c r="B274" s="11"/>
      <c r="C274" s="55"/>
      <c r="D274" s="55"/>
      <c r="E274" s="94"/>
      <c r="F274" s="106"/>
      <c r="G274" s="118"/>
      <c r="H274" s="107"/>
      <c r="I274" s="107"/>
      <c r="J274" s="1"/>
      <c r="K274" s="57"/>
      <c r="L274" s="55"/>
    </row>
    <row r="275" spans="1:12" ht="12.75">
      <c r="A275" s="75"/>
      <c r="B275" s="11"/>
      <c r="C275" s="55"/>
      <c r="D275" s="55"/>
      <c r="E275" s="94"/>
      <c r="F275" s="106"/>
      <c r="G275" s="118"/>
      <c r="H275" s="107"/>
      <c r="I275" s="107"/>
      <c r="J275" s="1"/>
      <c r="K275" s="57"/>
      <c r="L275" s="55"/>
    </row>
    <row r="276" spans="1:12" ht="12.75">
      <c r="A276" s="75"/>
      <c r="B276" s="11"/>
      <c r="C276" s="55"/>
      <c r="D276" s="55"/>
      <c r="E276" s="94"/>
      <c r="F276" s="106"/>
      <c r="G276" s="118"/>
      <c r="H276" s="107"/>
      <c r="I276" s="107"/>
      <c r="J276" s="1"/>
      <c r="K276" s="57"/>
      <c r="L276" s="55"/>
    </row>
    <row r="277" spans="1:12" ht="12.75">
      <c r="A277" s="75"/>
      <c r="B277" s="11"/>
      <c r="C277" s="55"/>
      <c r="D277" s="55"/>
      <c r="E277" s="94"/>
      <c r="F277" s="106"/>
      <c r="G277" s="118"/>
      <c r="H277" s="107"/>
      <c r="I277" s="107"/>
      <c r="J277" s="1"/>
      <c r="K277" s="57"/>
      <c r="L277" s="55"/>
    </row>
    <row r="278" spans="1:12" ht="12.75">
      <c r="A278" s="75"/>
      <c r="B278" s="11"/>
      <c r="C278" s="55"/>
      <c r="D278" s="55"/>
      <c r="E278" s="94"/>
      <c r="F278" s="106"/>
      <c r="G278" s="118"/>
      <c r="H278" s="107"/>
      <c r="I278" s="107"/>
      <c r="J278" s="1"/>
      <c r="K278" s="57"/>
      <c r="L278" s="55"/>
    </row>
    <row r="279" spans="1:12" ht="12.75">
      <c r="A279" s="75"/>
      <c r="B279" s="11"/>
      <c r="C279" s="55"/>
      <c r="D279" s="55"/>
      <c r="E279" s="94"/>
      <c r="F279" s="106"/>
      <c r="G279" s="118"/>
      <c r="H279" s="107"/>
      <c r="I279" s="107"/>
      <c r="J279" s="1"/>
      <c r="K279" s="57"/>
      <c r="L279" s="55"/>
    </row>
    <row r="280" spans="1:12" ht="12.75">
      <c r="A280" s="75"/>
      <c r="B280" s="11"/>
      <c r="C280" s="55"/>
      <c r="D280" s="55"/>
      <c r="E280" s="94"/>
      <c r="F280" s="106"/>
      <c r="G280" s="118"/>
      <c r="H280" s="107"/>
      <c r="I280" s="107"/>
      <c r="J280" s="1"/>
      <c r="K280" s="57"/>
      <c r="L280" s="55"/>
    </row>
    <row r="281" spans="1:12" ht="12.75">
      <c r="A281" s="75"/>
      <c r="B281" s="11"/>
      <c r="C281" s="55"/>
      <c r="D281" s="55"/>
      <c r="E281" s="94"/>
      <c r="F281" s="106"/>
      <c r="G281" s="118"/>
      <c r="H281" s="107"/>
      <c r="I281" s="107"/>
      <c r="J281" s="1"/>
      <c r="K281" s="57"/>
      <c r="L281" s="55"/>
    </row>
    <row r="282" spans="1:12" ht="12.75">
      <c r="A282" s="75"/>
      <c r="B282" s="11"/>
      <c r="C282" s="55"/>
      <c r="D282" s="55"/>
      <c r="E282" s="94"/>
      <c r="F282" s="106"/>
      <c r="G282" s="118"/>
      <c r="H282" s="107"/>
      <c r="I282" s="107"/>
      <c r="J282" s="1"/>
      <c r="K282" s="57"/>
      <c r="L282" s="55"/>
    </row>
    <row r="283" spans="1:12" ht="12.75">
      <c r="A283" s="75"/>
      <c r="B283" s="11"/>
      <c r="C283" s="55"/>
      <c r="D283" s="55"/>
      <c r="E283" s="94"/>
      <c r="F283" s="106"/>
      <c r="G283" s="118"/>
      <c r="H283" s="107"/>
      <c r="I283" s="107"/>
      <c r="J283" s="1"/>
      <c r="K283" s="57"/>
      <c r="L283" s="55"/>
    </row>
    <row r="284" spans="1:12" ht="12.75">
      <c r="A284" s="75"/>
      <c r="B284" s="11"/>
      <c r="C284" s="55"/>
      <c r="D284" s="55"/>
      <c r="E284" s="94"/>
      <c r="F284" s="106"/>
      <c r="G284" s="118"/>
      <c r="H284" s="107"/>
      <c r="I284" s="107"/>
      <c r="J284" s="1"/>
      <c r="K284" s="57"/>
      <c r="L284" s="55"/>
    </row>
    <row r="285" spans="1:12" ht="12.75">
      <c r="A285" s="75"/>
      <c r="B285" s="11"/>
      <c r="C285" s="55"/>
      <c r="D285" s="55"/>
      <c r="E285" s="94"/>
      <c r="F285" s="106"/>
      <c r="G285" s="118"/>
      <c r="H285" s="107"/>
      <c r="I285" s="107"/>
      <c r="J285" s="1"/>
      <c r="K285" s="57"/>
      <c r="L285" s="55"/>
    </row>
    <row r="286" spans="1:12" ht="12.75">
      <c r="A286" s="75"/>
      <c r="B286" s="11"/>
      <c r="C286" s="55"/>
      <c r="D286" s="55"/>
      <c r="E286" s="94"/>
      <c r="F286" s="106"/>
      <c r="G286" s="118"/>
      <c r="H286" s="107"/>
      <c r="I286" s="107"/>
      <c r="J286" s="1"/>
      <c r="K286" s="57"/>
      <c r="L286" s="55"/>
    </row>
    <row r="287" spans="1:12" ht="12.75">
      <c r="A287" s="75"/>
      <c r="B287" s="11"/>
      <c r="C287" s="55"/>
      <c r="D287" s="55"/>
      <c r="E287" s="94"/>
      <c r="F287" s="106"/>
      <c r="G287" s="118"/>
      <c r="H287" s="107"/>
      <c r="I287" s="107"/>
      <c r="J287" s="1"/>
      <c r="K287" s="57"/>
      <c r="L287" s="55"/>
    </row>
    <row r="288" spans="1:12" ht="12.75">
      <c r="A288" s="75"/>
      <c r="B288" s="11"/>
      <c r="C288" s="55"/>
      <c r="D288" s="55"/>
      <c r="E288" s="94"/>
      <c r="F288" s="106"/>
      <c r="G288" s="118"/>
      <c r="H288" s="107"/>
      <c r="I288" s="107"/>
      <c r="J288" s="1"/>
      <c r="K288" s="57"/>
      <c r="L288" s="55"/>
    </row>
    <row r="289" spans="1:12" ht="12.75">
      <c r="A289" s="75"/>
      <c r="B289" s="11"/>
      <c r="C289" s="55"/>
      <c r="D289" s="55"/>
      <c r="E289" s="94"/>
      <c r="F289" s="106"/>
      <c r="G289" s="118"/>
      <c r="H289" s="107"/>
      <c r="I289" s="107"/>
      <c r="J289" s="1"/>
      <c r="K289" s="57"/>
      <c r="L289" s="55"/>
    </row>
    <row r="290" spans="1:12" ht="12.75">
      <c r="A290" s="75"/>
      <c r="B290" s="11"/>
      <c r="C290" s="55"/>
      <c r="D290" s="55"/>
      <c r="E290" s="94"/>
      <c r="F290" s="106"/>
      <c r="G290" s="118"/>
      <c r="H290" s="107"/>
      <c r="I290" s="107"/>
      <c r="J290" s="1"/>
      <c r="K290" s="57"/>
      <c r="L290" s="55"/>
    </row>
    <row r="291" spans="1:12" ht="12.75">
      <c r="A291" s="75"/>
      <c r="B291" s="11"/>
      <c r="C291" s="55"/>
      <c r="D291" s="55"/>
      <c r="E291" s="94"/>
      <c r="F291" s="106"/>
      <c r="G291" s="118"/>
      <c r="H291" s="107"/>
      <c r="I291" s="107"/>
      <c r="J291" s="1"/>
      <c r="K291" s="57"/>
      <c r="L291" s="55"/>
    </row>
    <row r="292" spans="1:12" ht="12.75">
      <c r="A292" s="75"/>
      <c r="B292" s="11"/>
      <c r="C292" s="55"/>
      <c r="D292" s="55"/>
      <c r="E292" s="94"/>
      <c r="F292" s="106"/>
      <c r="G292" s="118"/>
      <c r="H292" s="107"/>
      <c r="I292" s="107"/>
      <c r="J292" s="1"/>
      <c r="K292" s="57"/>
      <c r="L292" s="55"/>
    </row>
    <row r="293" spans="1:12" ht="12.75">
      <c r="A293" s="75"/>
      <c r="B293" s="11"/>
      <c r="C293" s="55"/>
      <c r="D293" s="55"/>
      <c r="E293" s="94"/>
      <c r="F293" s="106"/>
      <c r="G293" s="118"/>
      <c r="H293" s="107"/>
      <c r="I293" s="107"/>
      <c r="J293" s="1"/>
      <c r="K293" s="57"/>
      <c r="L293" s="55"/>
    </row>
    <row r="294" spans="1:12" ht="12.75">
      <c r="A294" s="75"/>
      <c r="B294" s="11"/>
      <c r="C294" s="55"/>
      <c r="D294" s="55"/>
      <c r="E294" s="94"/>
      <c r="F294" s="106"/>
      <c r="G294" s="118"/>
      <c r="H294" s="107"/>
      <c r="I294" s="107"/>
      <c r="J294" s="1"/>
      <c r="K294" s="57"/>
      <c r="L294" s="55"/>
    </row>
    <row r="295" spans="1:12" ht="12.75">
      <c r="A295" s="75"/>
      <c r="B295" s="11"/>
      <c r="C295" s="55"/>
      <c r="D295" s="55"/>
      <c r="E295" s="94"/>
      <c r="F295" s="106"/>
      <c r="G295" s="118"/>
      <c r="H295" s="107"/>
      <c r="I295" s="107"/>
      <c r="J295" s="1"/>
      <c r="K295" s="57"/>
      <c r="L295" s="55"/>
    </row>
    <row r="296" spans="1:12" ht="12.75">
      <c r="A296" s="75"/>
      <c r="B296" s="11"/>
      <c r="C296" s="55"/>
      <c r="D296" s="55"/>
      <c r="E296" s="94"/>
      <c r="F296" s="106"/>
      <c r="G296" s="118"/>
      <c r="H296" s="107"/>
      <c r="I296" s="107"/>
      <c r="J296" s="1"/>
      <c r="K296" s="57"/>
      <c r="L296" s="55"/>
    </row>
    <row r="297" spans="1:12" ht="12.75">
      <c r="A297" s="75"/>
      <c r="B297" s="11"/>
      <c r="C297" s="55"/>
      <c r="D297" s="55"/>
      <c r="E297" s="94"/>
      <c r="F297" s="106"/>
      <c r="G297" s="118"/>
      <c r="H297" s="107"/>
      <c r="I297" s="107"/>
      <c r="J297" s="1"/>
      <c r="K297" s="57"/>
      <c r="L297" s="55"/>
    </row>
    <row r="298" spans="1:12" ht="12.75">
      <c r="A298" s="75"/>
      <c r="B298" s="11"/>
      <c r="C298" s="55"/>
      <c r="D298" s="55"/>
      <c r="E298" s="94"/>
      <c r="F298" s="106"/>
      <c r="G298" s="118"/>
      <c r="H298" s="107"/>
      <c r="I298" s="107"/>
      <c r="J298" s="1"/>
      <c r="K298" s="57"/>
      <c r="L298" s="55"/>
    </row>
    <row r="299" spans="1:12" ht="12.75">
      <c r="A299" s="75"/>
      <c r="B299" s="11"/>
      <c r="C299" s="55"/>
      <c r="D299" s="55"/>
      <c r="E299" s="94"/>
      <c r="F299" s="106"/>
      <c r="G299" s="118"/>
      <c r="H299" s="107"/>
      <c r="I299" s="107"/>
      <c r="J299" s="1"/>
      <c r="K299" s="57"/>
      <c r="L299" s="55"/>
    </row>
    <row r="300" spans="1:12" ht="12.75">
      <c r="A300" s="75"/>
      <c r="B300" s="11"/>
      <c r="C300" s="55"/>
      <c r="D300" s="55"/>
      <c r="E300" s="94"/>
      <c r="F300" s="106"/>
      <c r="G300" s="118"/>
      <c r="H300" s="107"/>
      <c r="I300" s="107"/>
      <c r="J300" s="1"/>
      <c r="K300" s="57"/>
      <c r="L300" s="55"/>
    </row>
    <row r="301" spans="1:12" ht="12.75">
      <c r="A301" s="75"/>
      <c r="B301" s="11"/>
      <c r="C301" s="55"/>
      <c r="D301" s="55"/>
      <c r="E301" s="94"/>
      <c r="F301" s="106"/>
      <c r="G301" s="118"/>
      <c r="H301" s="107"/>
      <c r="I301" s="107"/>
      <c r="J301" s="1"/>
      <c r="K301" s="57"/>
      <c r="L301" s="55"/>
    </row>
    <row r="302" spans="1:12" ht="12.75">
      <c r="A302" s="75"/>
      <c r="B302" s="11"/>
      <c r="C302" s="55"/>
      <c r="D302" s="55"/>
      <c r="E302" s="94"/>
      <c r="F302" s="106"/>
      <c r="G302" s="118"/>
      <c r="H302" s="107"/>
      <c r="I302" s="107"/>
      <c r="J302" s="1"/>
      <c r="K302" s="57"/>
      <c r="L302" s="55"/>
    </row>
    <row r="303" spans="1:12" ht="12.75">
      <c r="A303" s="75"/>
      <c r="B303" s="11"/>
      <c r="C303" s="55"/>
      <c r="D303" s="55"/>
      <c r="E303" s="94"/>
      <c r="F303" s="106"/>
      <c r="G303" s="118"/>
      <c r="H303" s="107"/>
      <c r="I303" s="107"/>
      <c r="J303" s="1"/>
      <c r="K303" s="57"/>
      <c r="L303" s="55"/>
    </row>
    <row r="304" spans="1:12" ht="12.75">
      <c r="A304" s="75"/>
      <c r="B304" s="11"/>
      <c r="C304" s="55"/>
      <c r="D304" s="55"/>
      <c r="E304" s="94"/>
      <c r="F304" s="106"/>
      <c r="G304" s="118"/>
      <c r="H304" s="107"/>
      <c r="I304" s="107"/>
      <c r="J304" s="1"/>
      <c r="K304" s="57"/>
      <c r="L304" s="55"/>
    </row>
    <row r="305" spans="1:12" ht="12.75">
      <c r="A305" s="75"/>
      <c r="B305" s="11"/>
      <c r="C305" s="55"/>
      <c r="D305" s="55"/>
      <c r="E305" s="94"/>
      <c r="F305" s="106"/>
      <c r="G305" s="118"/>
      <c r="H305" s="107"/>
      <c r="I305" s="107"/>
      <c r="J305" s="1"/>
      <c r="K305" s="57"/>
      <c r="L305" s="55"/>
    </row>
    <row r="306" spans="1:12" ht="12.75">
      <c r="A306" s="75"/>
      <c r="B306" s="11"/>
      <c r="C306" s="55"/>
      <c r="D306" s="55"/>
      <c r="E306" s="94"/>
      <c r="F306" s="106"/>
      <c r="G306" s="118"/>
      <c r="H306" s="107"/>
      <c r="I306" s="107"/>
      <c r="J306" s="1"/>
      <c r="K306" s="57"/>
      <c r="L306" s="55"/>
    </row>
    <row r="307" spans="1:12" ht="12.75">
      <c r="A307" s="75"/>
      <c r="B307" s="11"/>
      <c r="C307" s="55"/>
      <c r="D307" s="55"/>
      <c r="E307" s="94"/>
      <c r="F307" s="106"/>
      <c r="G307" s="118"/>
      <c r="H307" s="107"/>
      <c r="I307" s="107"/>
      <c r="J307" s="1"/>
      <c r="K307" s="57"/>
      <c r="L307" s="55"/>
    </row>
    <row r="308" spans="1:12" ht="12.75">
      <c r="A308" s="75"/>
      <c r="B308" s="11"/>
      <c r="C308" s="55"/>
      <c r="D308" s="55"/>
      <c r="E308" s="94"/>
      <c r="F308" s="106"/>
      <c r="G308" s="118"/>
      <c r="H308" s="107"/>
      <c r="I308" s="107"/>
      <c r="J308" s="1"/>
      <c r="K308" s="57"/>
      <c r="L308" s="55"/>
    </row>
  </sheetData>
  <sheetProtection/>
  <mergeCells count="1">
    <mergeCell ref="A1:L2"/>
  </mergeCells>
  <dataValidations count="2">
    <dataValidation type="whole" allowBlank="1" showInputMessage="1" showErrorMessage="1" errorTitle="GREŠKA" error="U ovo polje je dozvoljen unos samo brojčanih vrijednosti (bez decimala!)" sqref="O126 O124 I111 I117 C120 C122 H12:I12 H14:I14 H75 I114 I105:I108 H24:H29 H31:H39 H58 H55 H73 H46:H49 H16:I16 H43:H44 M17:M30 U9:U12 U7 T8 M5 H19:H22 H41 H65:H71 I71 O75 C124 H92 C86 C116:C117 C110:C113 C126 K86 O73 F118:K124 O71 O120 O122 O116:P117 O110:P113 D118:D124">
      <formula1>0</formula1>
      <formula2>10000000000</formula2>
    </dataValidation>
    <dataValidation type="list" allowBlank="1" showInputMessage="1" showErrorMessage="1" prompt="Molimo odaberite vrijednost iz padajućeg izbornika!" errorTitle="GREŠKA" error="Za unos odaberite vrijednost iz padajućeg izbornika!" sqref="T7 T9:T12 S8">
      <formula1>$P$6:$P$88</formula1>
    </dataValidation>
  </dataValidation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2023-12-07T13:54:16Z</cp:lastPrinted>
  <dcterms:created xsi:type="dcterms:W3CDTF">2013-09-11T11:00:21Z</dcterms:created>
  <dcterms:modified xsi:type="dcterms:W3CDTF">2023-12-21T14:06:19Z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